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TCE MG\"/>
    </mc:Choice>
  </mc:AlternateContent>
  <xr:revisionPtr revIDLastSave="0" documentId="13_ncr:1_{A420357A-00BA-43F6-BCEE-ED5D983445E8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42" l="1"/>
  <c r="D9" i="42" s="1"/>
  <c r="E9" i="42" s="1"/>
  <c r="A15" i="42"/>
  <c r="A13" i="43"/>
  <c r="B13" i="43"/>
  <c r="D13" i="43" s="1" a="1"/>
  <c r="D13" i="43" s="1"/>
  <c r="D13" i="41"/>
  <c r="BB48" i="35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12" i="43"/>
  <c r="A14" i="42" s="1"/>
  <c r="A11" i="43"/>
  <c r="A13" i="42" s="1"/>
  <c r="A10" i="43"/>
  <c r="A12" i="42" s="1"/>
  <c r="A9" i="43"/>
  <c r="A11" i="42" s="1"/>
  <c r="A8" i="43"/>
  <c r="A10" i="42" s="1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12" i="4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8" i="42"/>
  <c r="E8" i="42" s="1"/>
  <c r="D7" i="42"/>
  <c r="E7" i="42" s="1"/>
  <c r="D6" i="42"/>
  <c r="E6" i="42" s="1"/>
  <c r="D5" i="42"/>
  <c r="E5" i="42" s="1"/>
  <c r="D4" i="42"/>
  <c r="E4" i="42" s="1"/>
  <c r="D11" i="41"/>
  <c r="D10" i="41"/>
  <c r="D9" i="41"/>
  <c r="D8" i="4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E13" i="43" l="1" a="1"/>
  <c r="E13" i="43" s="1"/>
  <c r="AR26" i="35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E13" i="41" l="1"/>
  <c r="E12" i="41"/>
  <c r="B12" i="43" s="1"/>
  <c r="E3" i="41"/>
  <c r="B3" i="43" s="1"/>
  <c r="E6" i="41"/>
  <c r="B6" i="43" s="1"/>
  <c r="E2" i="41"/>
  <c r="B2" i="43" s="1"/>
  <c r="E10" i="41"/>
  <c r="B10" i="43" s="1"/>
  <c r="E9" i="41"/>
  <c r="B9" i="43" s="1"/>
  <c r="E5" i="41"/>
  <c r="B5" i="43" s="1"/>
  <c r="E11" i="41"/>
  <c r="B11" i="43" s="1"/>
  <c r="E8" i="41"/>
  <c r="B8" i="43" s="1"/>
  <c r="E7" i="41"/>
  <c r="B7" i="43" s="1"/>
  <c r="F38" i="37"/>
  <c r="E38" i="37"/>
  <c r="B8" i="37"/>
  <c r="B13" i="37" s="1"/>
  <c r="B18" i="37" s="1"/>
  <c r="E9" i="43" l="1" a="1"/>
  <c r="E9" i="43" s="1"/>
  <c r="E3" i="43" a="1"/>
  <c r="E3" i="43" s="1"/>
  <c r="E10" i="43" a="1"/>
  <c r="E10" i="43" s="1"/>
  <c r="D6" i="43" a="1"/>
  <c r="D6" i="43" s="1"/>
  <c r="D11" i="43" a="1"/>
  <c r="D11" i="43" s="1"/>
  <c r="BL5" i="37" s="1"/>
  <c r="E8" i="43" a="1"/>
  <c r="E8" i="43" s="1"/>
  <c r="E4" i="43" a="1"/>
  <c r="E4" i="43" s="1"/>
  <c r="E11" i="43" a="1"/>
  <c r="E11" i="43" s="1"/>
  <c r="D12" i="43" a="1"/>
  <c r="D12" i="43" s="1"/>
  <c r="BL14" i="37" s="1"/>
  <c r="E7" i="43" a="1"/>
  <c r="E7" i="43" s="1"/>
  <c r="E5" i="43" a="1"/>
  <c r="E5" i="43" s="1"/>
  <c r="E12" i="43" a="1"/>
  <c r="E12" i="43" s="1"/>
  <c r="D7" i="43" a="1"/>
  <c r="D7" i="43" s="1"/>
  <c r="D2" i="43" a="1"/>
  <c r="D2" i="43" s="1"/>
  <c r="E6" i="43" a="1"/>
  <c r="E6" i="43" s="1"/>
  <c r="E2" i="43" a="1"/>
  <c r="E2" i="43" s="1"/>
  <c r="D8" i="43" a="1"/>
  <c r="D8" i="43" s="1"/>
  <c r="D4" i="43" a="1"/>
  <c r="D4" i="43" s="1"/>
  <c r="D5" i="43" a="1"/>
  <c r="D5" i="43" s="1"/>
  <c r="D3" i="43" a="1"/>
  <c r="D3" i="43" s="1"/>
  <c r="D9" i="43" a="1"/>
  <c r="D9" i="43" s="1"/>
  <c r="D10" i="43" a="1"/>
  <c r="D10" i="43" s="1"/>
  <c r="BL4" i="37" s="1"/>
  <c r="B23" i="37"/>
  <c r="D7" i="37" l="1"/>
  <c r="BL19" i="37"/>
  <c r="AR52" i="37"/>
  <c r="AR24" i="37"/>
  <c r="BB52" i="37" s="1"/>
  <c r="D5" i="37"/>
  <c r="BL28" i="37"/>
  <c r="BL24" i="37"/>
  <c r="BL64" i="37"/>
  <c r="BL44" i="37"/>
  <c r="AR10" i="37"/>
  <c r="BB17" i="37" s="1"/>
  <c r="D4" i="37"/>
  <c r="BL8" i="37"/>
  <c r="BL9" i="37"/>
  <c r="D10" i="37"/>
  <c r="AR45" i="37"/>
  <c r="BB38" i="37" s="1"/>
  <c r="BL25" i="37"/>
  <c r="BL65" i="37"/>
  <c r="BL45" i="37"/>
  <c r="AR17" i="37"/>
  <c r="BB24" i="37" s="1"/>
  <c r="BL15" i="37"/>
  <c r="D8" i="37"/>
  <c r="BL18" i="37"/>
  <c r="D6" i="37"/>
  <c r="AR38" i="37"/>
  <c r="BB31" i="37" s="1"/>
  <c r="AR31" i="37"/>
  <c r="D9" i="37"/>
  <c r="BL29" i="37"/>
  <c r="BB10" i="37"/>
  <c r="D11" i="37"/>
  <c r="BL54" i="37"/>
  <c r="BL34" i="37"/>
  <c r="B28" i="37"/>
  <c r="BB33" i="37" l="1"/>
  <c r="AR26" i="37"/>
  <c r="AR12" i="37"/>
  <c r="AH29" i="37"/>
  <c r="AH5" i="37"/>
  <c r="X23" i="37"/>
  <c r="N41" i="37"/>
  <c r="N17" i="37"/>
  <c r="D29" i="37"/>
  <c r="BB19" i="37"/>
  <c r="BB47" i="37"/>
  <c r="AR40" i="37"/>
  <c r="BB5" i="37"/>
  <c r="AH41" i="37"/>
  <c r="AH17" i="37"/>
  <c r="X35" i="37"/>
  <c r="X11" i="37"/>
  <c r="N29" i="37"/>
  <c r="N5" i="37"/>
  <c r="D19" i="37"/>
  <c r="BB41" i="37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AR28" i="37"/>
  <c r="N19" i="37"/>
  <c r="AH7" i="37"/>
  <c r="BB21" i="37"/>
  <c r="BB49" i="37"/>
  <c r="AR42" i="37"/>
  <c r="BB7" i="37"/>
  <c r="AH43" i="37"/>
  <c r="AH19" i="37"/>
  <c r="X37" i="37"/>
  <c r="X13" i="37"/>
  <c r="N31" i="37"/>
  <c r="N7" i="37"/>
  <c r="D21" i="37"/>
  <c r="X25" i="37"/>
  <c r="BB35" i="37"/>
  <c r="AR14" i="37"/>
  <c r="N43" i="37"/>
  <c r="AH31" i="37"/>
  <c r="D31" i="37"/>
  <c r="AH40" i="37"/>
  <c r="X34" i="37"/>
  <c r="N28" i="37"/>
  <c r="BB32" i="37"/>
  <c r="AR25" i="37"/>
  <c r="AR11" i="37"/>
  <c r="AH28" i="37"/>
  <c r="AH4" i="37"/>
  <c r="X22" i="37"/>
  <c r="N40" i="37"/>
  <c r="N16" i="37"/>
  <c r="D28" i="37"/>
  <c r="N4" i="37"/>
  <c r="BB4" i="37"/>
  <c r="BB46" i="37"/>
  <c r="BB18" i="37"/>
  <c r="AR39" i="37"/>
  <c r="AH16" i="37"/>
  <c r="X10" i="37"/>
  <c r="D18" i="37"/>
  <c r="BB40" i="37"/>
  <c r="BB12" i="37"/>
  <c r="AR33" i="37"/>
  <c r="AR5" i="37"/>
  <c r="AH23" i="37"/>
  <c r="X41" i="37"/>
  <c r="X17" i="37"/>
  <c r="N35" i="37"/>
  <c r="N11" i="37"/>
  <c r="D24" i="37"/>
  <c r="D14" i="37"/>
  <c r="BB26" i="37"/>
  <c r="AR47" i="37"/>
  <c r="AR19" i="37"/>
  <c r="AH35" i="37"/>
  <c r="AH11" i="37"/>
  <c r="X29" i="37"/>
  <c r="X5" i="37"/>
  <c r="N23" i="37"/>
  <c r="D34" i="37"/>
  <c r="BL55" i="37"/>
  <c r="BL35" i="37"/>
  <c r="BB25" i="37"/>
  <c r="AR18" i="37"/>
  <c r="X4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AH34" i="37"/>
  <c r="X28" i="37"/>
  <c r="AR46" i="37"/>
  <c r="AH10" i="37"/>
  <c r="N22" i="37"/>
  <c r="N37" i="37"/>
  <c r="BB28" i="37"/>
  <c r="AR49" i="37"/>
  <c r="AR21" i="37"/>
  <c r="AH37" i="37"/>
  <c r="AH13" i="37"/>
  <c r="X31" i="37"/>
  <c r="X7" i="37"/>
  <c r="N25" i="37"/>
  <c r="D36" i="37"/>
  <c r="BB42" i="37"/>
  <c r="AR7" i="37"/>
  <c r="AH25" i="37"/>
  <c r="N13" i="37"/>
  <c r="BB14" i="37"/>
  <c r="X43" i="37"/>
  <c r="D16" i="37"/>
  <c r="AR35" i="37"/>
  <c r="X19" i="37"/>
  <c r="D26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Tiago</author>
  </authors>
  <commentList>
    <comment ref="A9" authorId="0" shapeId="0" xr:uid="{4755ACC9-BF4D-44C3-9D83-FCB36B67DFA4}">
      <text>
        <r>
          <rPr>
            <b/>
            <sz val="9"/>
            <color indexed="81"/>
            <rFont val="Tahoma"/>
            <family val="2"/>
          </rPr>
          <t>Engenharia+desenvolvimento de Software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<sst xmlns="http://schemas.openxmlformats.org/spreadsheetml/2006/main" count="1247" uniqueCount="119">
  <si>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</si>
  <si>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</si>
  <si>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</si>
  <si>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</si>
  <si>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</si>
  <si>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</si>
  <si>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</si>
  <si>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</si>
  <si>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</si>
  <si>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</si>
  <si>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</si>
  <si>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</si>
  <si>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Peso</t>
  </si>
  <si>
    <t>Total Pontos</t>
  </si>
  <si>
    <t>Direito Administrativo</t>
  </si>
  <si>
    <t>DIREITO ADMINISTRATIVO</t>
  </si>
  <si>
    <t>Contabilidade Geral</t>
  </si>
  <si>
    <t>ECONOMIA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</si>
  <si>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</si>
  <si>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</si>
  <si>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</si>
  <si>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</si>
  <si>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</si>
  <si>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</si>
  <si>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</si>
  <si>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</si>
  <si>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</si>
  <si>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</si>
  <si>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</si>
  <si>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</si>
  <si>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</si>
  <si>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</si>
  <si>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</si>
  <si>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</si>
  <si>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</si>
  <si>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</si>
  <si>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</si>
  <si>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</si>
  <si>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</si>
  <si>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</si>
  <si>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</si>
  <si>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</si>
  <si>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</si>
  <si>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</si>
  <si>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</si>
  <si>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</si>
  <si>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</si>
  <si>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</si>
  <si>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</si>
  <si>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</si>
  <si>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</si>
  <si>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</si>
  <si>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</si>
  <si>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</si>
  <si>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</si>
  <si>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</si>
  <si>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</si>
  <si>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</si>
  <si>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</si>
  <si>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</si>
  <si>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</si>
  <si>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</si>
  <si>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</si>
  <si>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</si>
  <si>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</si>
  <si>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</si>
  <si>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</si>
  <si>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</si>
  <si>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</si>
  <si>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</si>
  <si>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</si>
  <si>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</si>
  <si>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</si>
  <si>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</si>
  <si>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</si>
  <si>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</si>
  <si>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</si>
  <si>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</si>
  <si>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</si>
  <si>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</si>
  <si>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</si>
  <si>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</si>
  <si>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</si>
  <si>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</si>
  <si>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</si>
  <si>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</si>
  <si>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</si>
  <si>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</si>
  <si>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</si>
  <si>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</si>
  <si>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</si>
  <si>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</si>
  <si>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</si>
  <si>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</si>
  <si>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</si>
  <si>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</si>
  <si>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</si>
  <si>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28 horas</t>
  </si>
  <si>
    <t>Plano de Estudos – TCE MG - Analista de Controle Externo – Ciência da Computação</t>
  </si>
  <si>
    <t>R$ 12.502,85</t>
  </si>
  <si>
    <r>
      <t xml:space="preserve">Os candidatos devidamente inscritos no concurso TCE MG serão avaliados mediante aplicação de duas etapas, sendo elas:
Prova Objetiva, de caráter eliminatório e classificatório; e
Prova Discursiva, de caráter eliminatório e classificatório.
</t>
    </r>
    <r>
      <rPr>
        <u/>
        <sz val="10"/>
        <color rgb="FF000000"/>
        <rFont val="Arial"/>
        <family val="2"/>
      </rPr>
      <t>Prova Objetiva</t>
    </r>
    <r>
      <rPr>
        <sz val="10"/>
        <color rgb="FF000000"/>
        <rFont val="Arial"/>
        <family val="2"/>
      </rPr>
      <t xml:space="preserve">
A prova objetiva será aplicada na data provável de 25 de janeiro de 2026, na cidade de Belo Horizonte/MG.
Com duração de 4 horas, a avaliação será composta por 80 questões de múltipla escolha, sendo 5 alternativas e apenas uma considerada a correta.</t>
    </r>
  </si>
  <si>
    <t>Língua Portuguesa – 10
Direito Administrativo – 6
Direito Constitucional – 4
Controle Externo – 6
Noções de Direitos Humanos – 4
Análise de Sistemas – 8
Análise de Dados – 8
Banco de Dados – 10
Legislação – 4
Governança TI – 10
Auditoria em Sistemas de Tecnologia da Informação – 5
TI Corporativa – 5</t>
  </si>
  <si>
    <t>Controle Externo</t>
  </si>
  <si>
    <t>Noções de Direitos Humanos</t>
  </si>
  <si>
    <t>Análise de Sistemas</t>
  </si>
  <si>
    <t>Análise de Dados</t>
  </si>
  <si>
    <t>Banco de Dados</t>
  </si>
  <si>
    <t>Legislação</t>
  </si>
  <si>
    <t>Governança TI</t>
  </si>
  <si>
    <t>Auditoria em Sistemas de Tecnologia da Informação</t>
  </si>
  <si>
    <t>TI Corporativa</t>
  </si>
  <si>
    <t>CICLO 1 - TCE MG – Ciência da Computação</t>
  </si>
  <si>
    <t>CICLO 2 - TCE MG – Ciência da Computação</t>
  </si>
  <si>
    <t>CICLO 3 - TCE MG – Ciência da Computação</t>
  </si>
  <si>
    <t>CICLO 4 - TCE MG – Ciência da Computação</t>
  </si>
  <si>
    <t>CICLO 5 - TCE MG – Ciência da Computação</t>
  </si>
  <si>
    <t>CICLO 6 - TCE MG – Ciência da Computação</t>
  </si>
  <si>
    <t>CICLO 7 - TCE MG – Ciência da Computação</t>
  </si>
  <si>
    <t>CICLO 8 - TCE MG – Ciência da Computação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</si>
</sst>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  <font>
      <b/>
      <sz val="9"/>
      <color indexed="81"/>
      <name val="Tahoma"/>
      <family val="2"/>
    </font>
    <font>
      <u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173">
    <xf numFmtId="0" fontId="0" fillId="0" borderId="0" xfId="0"/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/>
    </xf>
    <xf numFmtId="0" fontId="11" fillId="4" borderId="9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1" fillId="4" borderId="11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center"/>
    </xf>
    <xf numFmtId="0" fontId="11" fillId="4" borderId="15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64" fontId="4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4" fillId="2" borderId="33" xfId="0" applyNumberFormat="1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/>
    </xf>
    <xf numFmtId="164" fontId="4" fillId="2" borderId="36" xfId="0" applyNumberFormat="1" applyFont="1" applyFill="1" applyBorder="1" applyAlignment="1">
      <alignment horizontal="center" vertical="center"/>
    </xf>
    <xf numFmtId="0" fontId="11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1" fillId="5" borderId="20" xfId="0" applyFont="1" applyFill="1" applyBorder="1" applyAlignment="1">
      <alignment horizontal="center" vertical="center"/>
    </xf>
    <xf numFmtId="0" fontId="11" fillId="5" borderId="22" xfId="0" applyFont="1" applyFill="1" applyBorder="1" applyAlignment="1">
      <alignment horizontal="center" vertical="center"/>
    </xf>
    <xf numFmtId="0" fontId="11" fillId="5" borderId="23" xfId="0" applyFont="1" applyFill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164" fontId="4" fillId="2" borderId="37" xfId="0" applyNumberFormat="1" applyFont="1" applyFill="1" applyBorder="1" applyAlignment="1">
      <alignment horizontal="center" vertical="center"/>
    </xf>
    <xf numFmtId="164" fontId="9" fillId="4" borderId="30" xfId="0" applyNumberFormat="1" applyFont="1" applyFill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164" fontId="9" fillId="4" borderId="41" xfId="0" applyNumberFormat="1" applyFont="1" applyFill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9" fillId="4" borderId="30" xfId="0" applyFont="1" applyFill="1" applyBorder="1" applyAlignment="1">
      <alignment vertical="center"/>
    </xf>
    <xf numFmtId="0" fontId="9" fillId="4" borderId="41" xfId="0" applyFont="1" applyFill="1" applyBorder="1" applyAlignment="1">
      <alignment vertical="center"/>
    </xf>
    <xf numFmtId="0" fontId="12" fillId="6" borderId="41" xfId="0" applyFont="1" applyFill="1" applyBorder="1" applyAlignment="1">
      <alignment horizontal="center" vertical="center"/>
    </xf>
    <xf numFmtId="0" fontId="12" fillId="6" borderId="42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165" fontId="4" fillId="2" borderId="43" xfId="0" applyNumberFormat="1" applyFont="1" applyFill="1" applyBorder="1" applyAlignment="1">
      <alignment horizontal="center" vertical="center"/>
    </xf>
    <xf numFmtId="1" fontId="9" fillId="4" borderId="38" xfId="0" applyNumberFormat="1" applyFont="1" applyFill="1" applyBorder="1" applyAlignment="1">
      <alignment horizontal="center" vertical="center"/>
    </xf>
    <xf numFmtId="1" fontId="9" fillId="4" borderId="44" xfId="0" applyNumberFormat="1" applyFont="1" applyFill="1" applyBorder="1" applyAlignment="1">
      <alignment horizontal="center" vertical="center"/>
    </xf>
    <xf numFmtId="1" fontId="9" fillId="4" borderId="45" xfId="0" applyNumberFormat="1" applyFont="1" applyFill="1" applyBorder="1" applyAlignment="1">
      <alignment horizontal="center" vertical="center"/>
    </xf>
    <xf numFmtId="0" fontId="11" fillId="4" borderId="30" xfId="0" applyFont="1" applyFill="1" applyBorder="1" applyAlignment="1">
      <alignment horizontal="center" vertical="center"/>
    </xf>
    <xf numFmtId="0" fontId="11" fillId="4" borderId="41" xfId="0" applyFont="1" applyFill="1" applyBorder="1" applyAlignment="1">
      <alignment horizontal="center" vertical="center"/>
    </xf>
    <xf numFmtId="0" fontId="11" fillId="4" borderId="46" xfId="0" applyFont="1" applyFill="1" applyBorder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9" xfId="0" applyNumberFormat="1" applyFont="1" applyFill="1" applyBorder="1" applyAlignment="1">
      <alignment horizontal="center" vertical="center"/>
    </xf>
    <xf numFmtId="0" fontId="9" fillId="4" borderId="49" xfId="0" applyFont="1" applyFill="1" applyBorder="1" applyAlignment="1">
      <alignment vertical="center"/>
    </xf>
    <xf numFmtId="0" fontId="0" fillId="0" borderId="11" xfId="0" applyBorder="1"/>
    <xf numFmtId="1" fontId="9" fillId="4" borderId="49" xfId="0" applyNumberFormat="1" applyFont="1" applyFill="1" applyBorder="1" applyAlignment="1">
      <alignment horizontal="center" vertical="center"/>
    </xf>
    <xf numFmtId="1" fontId="9" fillId="4" borderId="41" xfId="0" applyNumberFormat="1" applyFont="1" applyFill="1" applyBorder="1" applyAlignment="1">
      <alignment horizontal="center" vertical="center"/>
    </xf>
    <xf numFmtId="1" fontId="9" fillId="4" borderId="42" xfId="0" applyNumberFormat="1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11" fillId="5" borderId="47" xfId="0" applyFont="1" applyFill="1" applyBorder="1" applyAlignment="1">
      <alignment horizontal="center" vertical="center"/>
    </xf>
    <xf numFmtId="0" fontId="11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9" fillId="4" borderId="50" xfId="0" applyNumberFormat="1" applyFont="1" applyFill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164" fontId="9" fillId="4" borderId="52" xfId="0" applyNumberFormat="1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/>
    </xf>
    <xf numFmtId="0" fontId="11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3" fillId="0" borderId="50" xfId="0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1" fillId="4" borderId="16" xfId="0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/>
    </xf>
    <xf numFmtId="0" fontId="11" fillId="4" borderId="52" xfId="0" applyFont="1" applyFill="1" applyBorder="1" applyAlignment="1">
      <alignment horizontal="center" vertical="center"/>
    </xf>
    <xf numFmtId="0" fontId="11" fillId="4" borderId="50" xfId="0" applyFont="1" applyFill="1" applyBorder="1" applyAlignment="1">
      <alignment horizontal="center" vertical="center"/>
    </xf>
    <xf numFmtId="0" fontId="11" fillId="5" borderId="19" xfId="0" applyFont="1" applyFill="1" applyBorder="1" applyAlignment="1">
      <alignment horizontal="center" vertical="center"/>
    </xf>
    <xf numFmtId="1" fontId="9" fillId="4" borderId="48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" fontId="9" fillId="4" borderId="54" xfId="0" applyNumberFormat="1" applyFont="1" applyFill="1" applyBorder="1" applyAlignment="1">
      <alignment horizontal="center" vertical="center"/>
    </xf>
    <xf numFmtId="0" fontId="11" fillId="4" borderId="53" xfId="0" applyFont="1" applyFill="1" applyBorder="1" applyAlignment="1">
      <alignment horizontal="center" vertical="center"/>
    </xf>
    <xf numFmtId="0" fontId="11" fillId="4" borderId="55" xfId="0" applyFont="1" applyFill="1" applyBorder="1" applyAlignment="1">
      <alignment horizontal="center" vertical="center"/>
    </xf>
    <xf numFmtId="0" fontId="11" fillId="4" borderId="56" xfId="0" applyFont="1" applyFill="1" applyBorder="1" applyAlignment="1">
      <alignment horizontal="center" vertical="center"/>
    </xf>
    <xf numFmtId="164" fontId="9" fillId="4" borderId="54" xfId="0" applyNumberFormat="1" applyFont="1" applyFill="1" applyBorder="1" applyAlignment="1">
      <alignment horizontal="center" vertical="center"/>
    </xf>
    <xf numFmtId="1" fontId="9" fillId="4" borderId="57" xfId="0" applyNumberFormat="1" applyFont="1" applyFill="1" applyBorder="1" applyAlignment="1">
      <alignment horizontal="center" vertical="center"/>
    </xf>
    <xf numFmtId="0" fontId="11" fillId="4" borderId="57" xfId="0" applyFont="1" applyFill="1" applyBorder="1" applyAlignment="1">
      <alignment horizontal="center" vertical="center"/>
    </xf>
    <xf numFmtId="0" fontId="11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3" fillId="0" borderId="60" xfId="0" applyFont="1" applyBorder="1" applyAlignment="1">
      <alignment horizontal="center" vertical="center"/>
    </xf>
    <xf numFmtId="0" fontId="12" fillId="6" borderId="46" xfId="0" applyFont="1" applyFill="1" applyBorder="1" applyAlignment="1">
      <alignment horizontal="center" vertical="center"/>
    </xf>
    <xf numFmtId="1" fontId="9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1" fillId="5" borderId="25" xfId="0" applyFont="1" applyFill="1" applyBorder="1" applyAlignment="1">
      <alignment horizontal="center" vertical="center"/>
    </xf>
    <xf numFmtId="0" fontId="11" fillId="5" borderId="12" xfId="0" applyFont="1" applyFill="1" applyBorder="1" applyAlignment="1">
      <alignment horizontal="center" vertical="center"/>
    </xf>
    <xf numFmtId="0" fontId="11" fillId="5" borderId="61" xfId="0" applyFont="1" applyFill="1" applyBorder="1" applyAlignment="1">
      <alignment horizontal="center" vertical="center"/>
    </xf>
    <xf numFmtId="164" fontId="9" fillId="4" borderId="57" xfId="0" applyNumberFormat="1" applyFont="1" applyFill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1" fontId="9" fillId="4" borderId="60" xfId="0" applyNumberFormat="1" applyFont="1" applyFill="1" applyBorder="1" applyAlignment="1">
      <alignment horizontal="center" vertical="center"/>
    </xf>
    <xf numFmtId="0" fontId="11" fillId="5" borderId="26" xfId="0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0" fontId="11" fillId="4" borderId="63" xfId="0" applyFont="1" applyFill="1" applyBorder="1" applyAlignment="1">
      <alignment horizontal="center" vertical="center"/>
    </xf>
    <xf numFmtId="0" fontId="11" fillId="4" borderId="64" xfId="0" applyFont="1" applyFill="1" applyBorder="1" applyAlignment="1">
      <alignment horizontal="center" vertical="center"/>
    </xf>
    <xf numFmtId="0" fontId="11" fillId="5" borderId="65" xfId="0" applyFont="1" applyFill="1" applyBorder="1" applyAlignment="1">
      <alignment horizontal="center" vertical="center"/>
    </xf>
    <xf numFmtId="0" fontId="11" fillId="5" borderId="66" xfId="0" applyFont="1" applyFill="1" applyBorder="1" applyAlignment="1">
      <alignment horizontal="center" vertical="center"/>
    </xf>
    <xf numFmtId="0" fontId="9" fillId="4" borderId="46" xfId="0" applyFont="1" applyFill="1" applyBorder="1" applyAlignment="1">
      <alignment vertical="center"/>
    </xf>
    <xf numFmtId="0" fontId="11" fillId="4" borderId="34" xfId="0" applyFont="1" applyFill="1" applyBorder="1" applyAlignment="1">
      <alignment horizontal="center" vertical="center"/>
    </xf>
    <xf numFmtId="0" fontId="11" fillId="4" borderId="67" xfId="0" applyFont="1" applyFill="1" applyBorder="1" applyAlignment="1">
      <alignment horizontal="center" vertical="center"/>
    </xf>
    <xf numFmtId="0" fontId="11" fillId="4" borderId="68" xfId="0" applyFont="1" applyFill="1" applyBorder="1" applyAlignment="1">
      <alignment horizontal="center" vertical="center"/>
    </xf>
    <xf numFmtId="0" fontId="9" fillId="4" borderId="48" xfId="0" applyFont="1" applyFill="1" applyBorder="1" applyAlignment="1">
      <alignment vertical="center"/>
    </xf>
    <xf numFmtId="0" fontId="9" fillId="4" borderId="44" xfId="0" applyFont="1" applyFill="1" applyBorder="1" applyAlignment="1">
      <alignment vertical="center"/>
    </xf>
    <xf numFmtId="0" fontId="12" fillId="6" borderId="44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/>
    </xf>
    <xf numFmtId="0" fontId="9" fillId="4" borderId="54" xfId="0" applyFont="1" applyFill="1" applyBorder="1" applyAlignment="1">
      <alignment vertical="center"/>
    </xf>
    <xf numFmtId="0" fontId="0" fillId="7" borderId="0" xfId="0" applyFill="1"/>
    <xf numFmtId="0" fontId="17" fillId="8" borderId="69" xfId="0" applyFont="1" applyFill="1" applyBorder="1"/>
    <xf numFmtId="0" fontId="0" fillId="8" borderId="69" xfId="0" applyFill="1" applyBorder="1"/>
    <xf numFmtId="0" fontId="17" fillId="7" borderId="0" xfId="0" applyFont="1" applyFill="1"/>
    <xf numFmtId="0" fontId="0" fillId="9" borderId="0" xfId="0" applyFill="1"/>
    <xf numFmtId="0" fontId="19" fillId="10" borderId="0" xfId="128" applyFont="1" applyFill="1" applyAlignment="1">
      <alignment horizontal="center" vertical="center"/>
    </xf>
    <xf numFmtId="0" fontId="2" fillId="11" borderId="0" xfId="128" applyFill="1"/>
    <xf numFmtId="166" fontId="0" fillId="11" borderId="0" xfId="129" applyNumberFormat="1" applyFont="1" applyFill="1"/>
    <xf numFmtId="0" fontId="2" fillId="0" borderId="0" xfId="128"/>
    <xf numFmtId="166" fontId="0" fillId="0" borderId="0" xfId="129" applyNumberFormat="1" applyFont="1"/>
    <xf numFmtId="0" fontId="20" fillId="0" borderId="0" xfId="128" applyFont="1"/>
    <xf numFmtId="166" fontId="2" fillId="11" borderId="0" xfId="128" applyNumberFormat="1" applyFill="1"/>
    <xf numFmtId="166" fontId="2" fillId="0" borderId="0" xfId="128" applyNumberFormat="1"/>
    <xf numFmtId="14" fontId="21" fillId="8" borderId="69" xfId="0" applyNumberFormat="1" applyFont="1" applyFill="1" applyBorder="1" applyAlignment="1">
      <alignment horizontal="left"/>
    </xf>
    <xf numFmtId="0" fontId="21" fillId="8" borderId="69" xfId="0" applyFont="1" applyFill="1" applyBorder="1" applyAlignment="1">
      <alignment horizontal="left"/>
    </xf>
    <xf numFmtId="0" fontId="21" fillId="8" borderId="69" xfId="0" applyFont="1" applyFill="1" applyBorder="1"/>
    <xf numFmtId="9" fontId="2" fillId="11" borderId="0" xfId="127" applyFont="1" applyFill="1"/>
    <xf numFmtId="9" fontId="2" fillId="0" borderId="0" xfId="127" applyFont="1"/>
    <xf numFmtId="166" fontId="2" fillId="11" borderId="0" xfId="127" applyNumberFormat="1" applyFont="1" applyFill="1"/>
    <xf numFmtId="166" fontId="2" fillId="0" borderId="0" xfId="127" applyNumberFormat="1" applyFont="1"/>
    <xf numFmtId="0" fontId="12" fillId="6" borderId="45" xfId="0" applyFont="1" applyFill="1" applyBorder="1" applyAlignment="1">
      <alignment horizontal="left" vertical="center"/>
    </xf>
    <xf numFmtId="0" fontId="12" fillId="6" borderId="44" xfId="0" applyFont="1" applyFill="1" applyBorder="1" applyAlignment="1">
      <alignment horizontal="left" vertical="center"/>
    </xf>
    <xf numFmtId="0" fontId="10" fillId="8" borderId="69" xfId="0" applyFont="1" applyFill="1" applyBorder="1"/>
    <xf numFmtId="0" fontId="1" fillId="11" borderId="0" xfId="128" applyFont="1" applyFill="1"/>
    <xf numFmtId="0" fontId="1" fillId="0" borderId="0" xfId="128" applyFont="1"/>
    <xf numFmtId="0" fontId="15" fillId="8" borderId="0" xfId="0" applyFont="1" applyFill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4" fillId="12" borderId="0" xfId="0" applyFont="1" applyFill="1" applyAlignment="1">
      <alignment horizontal="center" vertical="center"/>
    </xf>
    <xf numFmtId="0" fontId="16" fillId="13" borderId="0" xfId="0" applyFont="1" applyFill="1" applyAlignment="1">
      <alignment horizontal="left" vertical="center"/>
    </xf>
    <xf numFmtId="0" fontId="10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0" fontId="10" fillId="0" borderId="0" xfId="0" applyFont="1" applyAlignment="1">
      <alignment horizontal="center"/>
    </xf>
    <xf numFmtId="164" fontId="9" fillId="4" borderId="38" xfId="0" applyNumberFormat="1" applyFont="1" applyFill="1" applyBorder="1" applyAlignment="1">
      <alignment horizontal="center" vertical="center"/>
    </xf>
    <xf numFmtId="164" fontId="9" fillId="4" borderId="39" xfId="0" applyNumberFormat="1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164" fontId="9" fillId="4" borderId="48" xfId="0" applyNumberFormat="1" applyFont="1" applyFill="1" applyBorder="1" applyAlignment="1">
      <alignment horizontal="center" vertical="center"/>
    </xf>
    <xf numFmtId="164" fontId="9" fillId="4" borderId="44" xfId="0" applyNumberFormat="1" applyFont="1" applyFill="1" applyBorder="1" applyAlignment="1">
      <alignment horizontal="center" vertical="center"/>
    </xf>
    <xf numFmtId="164" fontId="9" fillId="4" borderId="45" xfId="0" applyNumberFormat="1" applyFont="1" applyFill="1" applyBorder="1" applyAlignment="1">
      <alignment horizontal="center" vertical="center"/>
    </xf>
    <xf numFmtId="164" fontId="9" fillId="4" borderId="54" xfId="0" applyNumberFormat="1" applyFont="1" applyFill="1" applyBorder="1" applyAlignment="1">
      <alignment horizontal="center" vertical="center"/>
    </xf>
    <xf numFmtId="164" fontId="4" fillId="2" borderId="31" xfId="0" applyNumberFormat="1" applyFont="1" applyFill="1" applyBorder="1" applyAlignment="1">
      <alignment horizontal="center" vertical="center" wrapText="1"/>
    </xf>
    <xf numFmtId="164" fontId="4" fillId="2" borderId="27" xfId="0" applyNumberFormat="1" applyFont="1" applyFill="1" applyBorder="1" applyAlignment="1">
      <alignment horizontal="center" vertical="center" wrapText="1"/>
    </xf>
    <xf numFmtId="164" fontId="5" fillId="3" borderId="28" xfId="0" applyNumberFormat="1" applyFont="1" applyFill="1" applyBorder="1" applyAlignment="1">
      <alignment horizontal="center" vertical="center" wrapText="1"/>
    </xf>
    <xf numFmtId="164" fontId="5" fillId="3" borderId="29" xfId="0" applyNumberFormat="1" applyFont="1" applyFill="1" applyBorder="1" applyAlignment="1">
      <alignment horizontal="center" vertical="center" wrapText="1"/>
    </xf>
    <xf numFmtId="0" fontId="3" fillId="0" borderId="29" xfId="0" applyFont="1" applyBorder="1" applyAlignment="1">
      <alignment wrapText="1"/>
    </xf>
    <xf numFmtId="0" fontId="3" fillId="0" borderId="30" xfId="0" applyFont="1" applyBorder="1" applyAlignment="1">
      <alignment wrapText="1"/>
    </xf>
    <xf numFmtId="164" fontId="4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32" xfId="0" applyFont="1" applyBorder="1" applyAlignment="1">
      <alignment wrapText="1"/>
    </xf>
    <xf numFmtId="164" fontId="9" fillId="4" borderId="52" xfId="0" applyNumberFormat="1" applyFont="1" applyFill="1" applyBorder="1" applyAlignment="1">
      <alignment horizontal="center" vertical="center"/>
    </xf>
    <xf numFmtId="164" fontId="9" fillId="4" borderId="50" xfId="0" applyNumberFormat="1" applyFont="1" applyFill="1" applyBorder="1" applyAlignment="1">
      <alignment horizontal="center" vertical="center"/>
    </xf>
    <xf numFmtId="164" fontId="9" fillId="4" borderId="59" xfId="0" applyNumberFormat="1" applyFont="1" applyFill="1" applyBorder="1" applyAlignment="1">
      <alignment horizontal="center" vertical="center"/>
    </xf>
    <xf numFmtId="164" fontId="9" fillId="4" borderId="51" xfId="0" applyNumberFormat="1" applyFont="1" applyFill="1" applyBorder="1" applyAlignment="1">
      <alignment horizontal="center" vertical="center"/>
    </xf>
    <xf numFmtId="164" fontId="9" fillId="4" borderId="53" xfId="0" applyNumberFormat="1" applyFont="1" applyFill="1" applyBorder="1" applyAlignment="1">
      <alignment horizontal="center" vertical="center"/>
    </xf>
    <xf numFmtId="164" fontId="9" fillId="4" borderId="40" xfId="0" applyNumberFormat="1" applyFont="1" applyFill="1" applyBorder="1" applyAlignment="1">
      <alignment horizontal="center" vertical="center"/>
    </xf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estrategiaconcursos.com.br/blog/concurso-tce-mg-2025-edital-publicado/" TargetMode="External"/><Relationship Id="rId1" Type="http://schemas.openxmlformats.org/officeDocument/2006/relationships/hyperlink" Target="https://www.estrategiaconcursos.com.br/curso/tce-mg-analista-de-controle-externo-ciencias-da-computacao-pacote-2025-pos-edital/" TargetMode="External"/><Relationship Id="rId4" Type="http://schemas.openxmlformats.org/officeDocument/2006/relationships/hyperlink" Target="https://youtu.be/3KLcKrXg4W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44450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B8" sqref="B8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4" t="s">
        <v>98</v>
      </c>
      <c r="B2" s="144"/>
      <c r="C2" s="144"/>
      <c r="D2" s="144"/>
      <c r="E2" s="144"/>
      <c r="F2" s="144"/>
      <c r="G2" s="144"/>
      <c r="H2" s="144"/>
    </row>
    <row r="3" spans="1:8" ht="22" customHeight="1" x14ac:dyDescent="0.25">
      <c r="A3" s="144"/>
      <c r="B3" s="144"/>
      <c r="C3" s="144"/>
      <c r="D3" s="144"/>
      <c r="E3" s="144"/>
      <c r="F3" s="144"/>
      <c r="G3" s="144"/>
      <c r="H3" s="144"/>
    </row>
    <row r="4" spans="1:8" ht="22" customHeight="1" x14ac:dyDescent="0.25">
      <c r="A4" s="142" t="s">
        <v>71</v>
      </c>
      <c r="B4" s="142"/>
      <c r="C4" s="142"/>
      <c r="D4" s="142"/>
      <c r="E4" s="142"/>
      <c r="F4" s="142"/>
      <c r="G4" s="142"/>
      <c r="H4" s="142"/>
    </row>
    <row r="5" spans="1:8" ht="22" customHeight="1" x14ac:dyDescent="0.25"/>
    <row r="6" spans="1:8" ht="22" customHeight="1" x14ac:dyDescent="0.25">
      <c r="A6" s="145" t="s">
        <v>82</v>
      </c>
      <c r="B6" s="145"/>
      <c r="C6" s="145"/>
      <c r="D6" s="145"/>
      <c r="E6" s="145" t="s">
        <v>83</v>
      </c>
      <c r="F6" s="145"/>
      <c r="G6" s="145"/>
      <c r="H6" s="145"/>
    </row>
    <row r="7" spans="1:8" ht="22" customHeight="1" x14ac:dyDescent="0.45">
      <c r="A7" s="118" t="s">
        <v>72</v>
      </c>
      <c r="B7" s="130">
        <v>46047</v>
      </c>
      <c r="C7" s="119"/>
      <c r="D7" s="119"/>
      <c r="E7" s="118" t="s">
        <v>74</v>
      </c>
      <c r="F7" s="139" t="s">
        <v>97</v>
      </c>
      <c r="G7" s="119"/>
      <c r="H7" s="119"/>
    </row>
    <row r="8" spans="1:8" ht="22" customHeight="1" x14ac:dyDescent="0.45">
      <c r="A8" s="118" t="s">
        <v>75</v>
      </c>
      <c r="B8" s="131">
        <v>10</v>
      </c>
      <c r="C8" s="119"/>
      <c r="D8" s="119"/>
      <c r="E8" s="118" t="s">
        <v>76</v>
      </c>
      <c r="F8" s="119" t="s">
        <v>73</v>
      </c>
      <c r="G8" s="119"/>
      <c r="H8" s="119"/>
    </row>
    <row r="9" spans="1:8" ht="22" customHeight="1" x14ac:dyDescent="0.45">
      <c r="A9" s="118" t="s">
        <v>77</v>
      </c>
      <c r="B9" s="132" t="s">
        <v>99</v>
      </c>
      <c r="C9" s="119"/>
      <c r="D9" s="119"/>
      <c r="E9" s="120" t="s">
        <v>78</v>
      </c>
      <c r="F9" s="146" t="s">
        <v>101</v>
      </c>
      <c r="G9" s="147"/>
      <c r="H9" s="147"/>
    </row>
    <row r="10" spans="1:8" ht="22" customHeight="1" x14ac:dyDescent="0.45">
      <c r="A10" s="120" t="s">
        <v>79</v>
      </c>
      <c r="B10" s="146" t="s">
        <v>100</v>
      </c>
      <c r="C10" s="147"/>
      <c r="D10" s="147"/>
      <c r="F10" s="147"/>
      <c r="G10" s="147"/>
      <c r="H10" s="147"/>
    </row>
    <row r="11" spans="1:8" ht="22" customHeight="1" x14ac:dyDescent="0.45">
      <c r="A11" s="120"/>
      <c r="B11" s="147"/>
      <c r="C11" s="147"/>
      <c r="D11" s="147"/>
      <c r="F11" s="147"/>
      <c r="G11" s="147"/>
      <c r="H11" s="147"/>
    </row>
    <row r="12" spans="1:8" ht="22" customHeight="1" x14ac:dyDescent="0.45">
      <c r="A12" s="120"/>
      <c r="B12" s="147"/>
      <c r="C12" s="147"/>
      <c r="D12" s="147"/>
      <c r="F12" s="147"/>
      <c r="G12" s="147"/>
      <c r="H12" s="147"/>
    </row>
    <row r="13" spans="1:8" ht="25" customHeight="1" x14ac:dyDescent="0.45">
      <c r="A13" s="120"/>
      <c r="B13" s="147"/>
      <c r="C13" s="147"/>
      <c r="D13" s="147"/>
      <c r="F13" s="147"/>
      <c r="G13" s="147"/>
      <c r="H13" s="147"/>
    </row>
    <row r="14" spans="1:8" ht="22" customHeight="1" x14ac:dyDescent="0.25">
      <c r="B14" s="147"/>
      <c r="C14" s="147"/>
      <c r="D14" s="147"/>
      <c r="F14" s="147"/>
      <c r="G14" s="147"/>
      <c r="H14" s="147"/>
    </row>
    <row r="15" spans="1:8" ht="22" customHeight="1" x14ac:dyDescent="0.25">
      <c r="B15" s="147"/>
      <c r="C15" s="147"/>
      <c r="D15" s="147"/>
      <c r="F15" s="147"/>
      <c r="G15" s="147"/>
      <c r="H15" s="147"/>
    </row>
    <row r="16" spans="1:8" ht="22" customHeight="1" x14ac:dyDescent="0.25">
      <c r="B16" s="147"/>
      <c r="C16" s="147"/>
      <c r="D16" s="147"/>
      <c r="F16" s="147"/>
      <c r="G16" s="147"/>
      <c r="H16" s="147"/>
    </row>
    <row r="17" spans="1:8" ht="22" customHeight="1" x14ac:dyDescent="0.25"/>
    <row r="18" spans="1:8" ht="22" customHeight="1" x14ac:dyDescent="0.25">
      <c r="A18" s="142" t="s">
        <v>80</v>
      </c>
      <c r="B18" s="142"/>
      <c r="C18" s="142"/>
      <c r="D18" s="142"/>
      <c r="E18" s="142"/>
      <c r="F18" s="142"/>
      <c r="G18" s="142"/>
      <c r="H18" s="142"/>
    </row>
    <row r="19" spans="1:8" ht="22" customHeight="1" x14ac:dyDescent="0.25"/>
    <row r="20" spans="1:8" ht="22" customHeight="1" x14ac:dyDescent="0.25">
      <c r="A20" s="143" t="s">
        <v>81</v>
      </c>
      <c r="B20" s="143"/>
      <c r="C20" s="143"/>
      <c r="D20" s="143"/>
      <c r="E20" s="143"/>
      <c r="F20" s="143"/>
      <c r="G20" s="143"/>
      <c r="H20" s="143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A14" sqref="A14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84</v>
      </c>
      <c r="B1" s="122" t="s">
        <v>85</v>
      </c>
      <c r="C1" s="122" t="s">
        <v>12</v>
      </c>
      <c r="D1" s="122" t="s">
        <v>13</v>
      </c>
      <c r="E1" s="122" t="s">
        <v>86</v>
      </c>
    </row>
    <row r="2" spans="1:6" x14ac:dyDescent="0.35">
      <c r="A2" s="140" t="s">
        <v>87</v>
      </c>
      <c r="B2" s="123">
        <v>10</v>
      </c>
      <c r="C2" s="123">
        <v>1</v>
      </c>
      <c r="D2" s="123">
        <f t="shared" ref="D2:D13" si="0">IF(A2="",0,B2*C2)</f>
        <v>10</v>
      </c>
      <c r="E2" s="124">
        <f>IF(SUM(D$2:D$31)=0,"",D2/D32)</f>
        <v>0.125</v>
      </c>
      <c r="F2" s="123"/>
    </row>
    <row r="3" spans="1:6" x14ac:dyDescent="0.35">
      <c r="A3" s="141" t="s">
        <v>14</v>
      </c>
      <c r="B3" s="125">
        <v>6</v>
      </c>
      <c r="C3" s="125">
        <v>1</v>
      </c>
      <c r="D3" s="125">
        <f t="shared" si="0"/>
        <v>6</v>
      </c>
      <c r="E3" s="126">
        <f>IF(SUM(D$2:D$31)=0,"",D3/D32)</f>
        <v>7.4999999999999997E-2</v>
      </c>
    </row>
    <row r="4" spans="1:6" x14ac:dyDescent="0.35">
      <c r="A4" s="140" t="s">
        <v>88</v>
      </c>
      <c r="B4" s="123">
        <v>4</v>
      </c>
      <c r="C4" s="123">
        <v>1</v>
      </c>
      <c r="D4" s="123">
        <f t="shared" si="0"/>
        <v>4</v>
      </c>
      <c r="E4" s="124">
        <f>IF(SUM(D$2:D$31)=0,"",D4/D32)</f>
        <v>0.05</v>
      </c>
      <c r="F4" s="123"/>
    </row>
    <row r="5" spans="1:6" x14ac:dyDescent="0.35">
      <c r="A5" s="141" t="s">
        <v>102</v>
      </c>
      <c r="B5" s="125">
        <v>6</v>
      </c>
      <c r="C5" s="125">
        <v>1</v>
      </c>
      <c r="D5" s="125">
        <f t="shared" si="0"/>
        <v>6</v>
      </c>
      <c r="E5" s="126">
        <f>IF(SUM(D$2:D$31)=0,"",D5/D32)</f>
        <v>7.4999999999999997E-2</v>
      </c>
    </row>
    <row r="6" spans="1:6" x14ac:dyDescent="0.35">
      <c r="A6" s="140" t="s">
        <v>103</v>
      </c>
      <c r="B6" s="123">
        <v>4</v>
      </c>
      <c r="C6" s="123">
        <v>1</v>
      </c>
      <c r="D6" s="123">
        <f t="shared" si="0"/>
        <v>4</v>
      </c>
      <c r="E6" s="124">
        <f>IF(SUM(D$2:D$31)=0,"",D6/D32)</f>
        <v>0.05</v>
      </c>
      <c r="F6" s="123"/>
    </row>
    <row r="7" spans="1:6" x14ac:dyDescent="0.35">
      <c r="A7" s="141" t="s">
        <v>104</v>
      </c>
      <c r="B7" s="125">
        <v>8</v>
      </c>
      <c r="C7" s="125">
        <v>1</v>
      </c>
      <c r="D7" s="125">
        <f t="shared" si="0"/>
        <v>8</v>
      </c>
      <c r="E7" s="126">
        <f>IF(SUM(D$2:D$31)=0,"",D7/D32)</f>
        <v>0.1</v>
      </c>
    </row>
    <row r="8" spans="1:6" x14ac:dyDescent="0.35">
      <c r="A8" s="140" t="s">
        <v>105</v>
      </c>
      <c r="B8" s="123">
        <v>8</v>
      </c>
      <c r="C8" s="123">
        <v>1</v>
      </c>
      <c r="D8" s="123">
        <f t="shared" si="0"/>
        <v>8</v>
      </c>
      <c r="E8" s="124">
        <f>IF(SUM(D$2:D$31)=0,"",D8/D32)</f>
        <v>0.1</v>
      </c>
      <c r="F8" s="123"/>
    </row>
    <row r="9" spans="1:6" x14ac:dyDescent="0.35">
      <c r="A9" s="141" t="s">
        <v>106</v>
      </c>
      <c r="B9" s="125">
        <v>10</v>
      </c>
      <c r="C9" s="125">
        <v>1</v>
      </c>
      <c r="D9" s="125">
        <f t="shared" si="0"/>
        <v>10</v>
      </c>
      <c r="E9" s="126">
        <f>IF(SUM(D$2:D$31)=0,"",D9/D32)</f>
        <v>0.125</v>
      </c>
    </row>
    <row r="10" spans="1:6" x14ac:dyDescent="0.35">
      <c r="A10" s="140" t="s">
        <v>107</v>
      </c>
      <c r="B10" s="123">
        <v>4</v>
      </c>
      <c r="C10" s="123">
        <v>1</v>
      </c>
      <c r="D10" s="123">
        <f t="shared" si="0"/>
        <v>4</v>
      </c>
      <c r="E10" s="124">
        <f>IF(SUM(D$2:D$31)=0,"",D10/D32)</f>
        <v>0.05</v>
      </c>
      <c r="F10" s="123"/>
    </row>
    <row r="11" spans="1:6" x14ac:dyDescent="0.35">
      <c r="A11" s="141" t="s">
        <v>108</v>
      </c>
      <c r="B11" s="125">
        <v>10</v>
      </c>
      <c r="C11" s="125">
        <v>1</v>
      </c>
      <c r="D11" s="125">
        <f t="shared" si="0"/>
        <v>10</v>
      </c>
      <c r="E11" s="126">
        <f>IF(SUM(D$2:D$31)=0,"",D11/D32)</f>
        <v>0.125</v>
      </c>
    </row>
    <row r="12" spans="1:6" x14ac:dyDescent="0.35">
      <c r="A12" s="140" t="s">
        <v>109</v>
      </c>
      <c r="B12" s="123">
        <v>5</v>
      </c>
      <c r="C12" s="123">
        <v>1</v>
      </c>
      <c r="D12" s="123">
        <f t="shared" si="0"/>
        <v>5</v>
      </c>
      <c r="E12" s="124">
        <f>IF(SUM(D$2:D$31)=0,"",D12/D32)</f>
        <v>6.25E-2</v>
      </c>
      <c r="F12" s="123"/>
    </row>
    <row r="13" spans="1:6" x14ac:dyDescent="0.35">
      <c r="A13" s="141" t="s">
        <v>110</v>
      </c>
      <c r="B13" s="125">
        <v>5</v>
      </c>
      <c r="C13" s="125">
        <v>1</v>
      </c>
      <c r="D13" s="125">
        <f t="shared" si="0"/>
        <v>5</v>
      </c>
      <c r="E13" s="124">
        <f>IF(SUM(D$2:D$31)=0,"",D13/D32)</f>
        <v>6.25E-2</v>
      </c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80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D16" sqref="D16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84</v>
      </c>
      <c r="B1" s="122" t="s">
        <v>94</v>
      </c>
      <c r="D1" s="122" t="s">
        <v>95</v>
      </c>
      <c r="E1" s="122" t="s">
        <v>96</v>
      </c>
    </row>
    <row r="2" spans="1:5" x14ac:dyDescent="0.35">
      <c r="A2" s="123" t="str">
        <f>CONCURSO!A2</f>
        <v>Língua Portuguesa</v>
      </c>
      <c r="B2" s="124">
        <f>CONCURSO!E2</f>
        <v>0.125</v>
      </c>
      <c r="C2" s="123"/>
      <c r="D2" s="123" t="str" cm="1">
        <f t="array" ref="D2">IFERROR(INDEX($A$2:$A$31, MATCH(LARGE($B$2:$B$31+ROW($B$2:$B$31)/100000, ROW(A1)), $B$2:$B$31+ROW($B$2:$B$31)/100000, 0)),"")</f>
        <v>Governança TI</v>
      </c>
      <c r="E2" s="135" cm="1">
        <f t="array" ref="E2">IFERROR(INDEX($B$2:$B$31, MATCH(LARGE($B$2:$B$31+ROW($B$2:$B$31)/100000, ROW(A1)), $B$2:$B$31+ROW($B$2:$B$31)/100000, 0)),"")</f>
        <v>0.125</v>
      </c>
    </row>
    <row r="3" spans="1:5" x14ac:dyDescent="0.35">
      <c r="A3" s="125" t="str">
        <f>CONCURSO!A3</f>
        <v>Direito Administrativo</v>
      </c>
      <c r="B3" s="126">
        <f>CONCURSO!E3</f>
        <v>7.4999999999999997E-2</v>
      </c>
      <c r="D3" s="125" t="str" cm="1">
        <f t="array" ref="D3">IFERROR(INDEX($A$2:$A$31, MATCH(LARGE($B$2:$B$31+ROW($B$2:$B$31)/100000, ROW(A2)), $B$2:$B$31+ROW($B$2:$B$31)/100000, 0)),"")</f>
        <v>Banco de Dados</v>
      </c>
      <c r="E3" s="136" cm="1">
        <f t="array" ref="E3">IFERROR(INDEX($B$2:$B$31, MATCH(LARGE($B$2:$B$31+ROW($B$2:$B$31)/100000, ROW(A2)), $B$2:$B$31+ROW($B$2:$B$31)/100000, 0)),"")</f>
        <v>0.125</v>
      </c>
    </row>
    <row r="4" spans="1:5" x14ac:dyDescent="0.35">
      <c r="A4" s="123" t="str">
        <f>CONCURSO!A4</f>
        <v>Direito Constitucional</v>
      </c>
      <c r="B4" s="124">
        <f>CONCURSO!E4</f>
        <v>0.05</v>
      </c>
      <c r="C4" s="123"/>
      <c r="D4" s="123" t="str" cm="1">
        <f t="array" ref="D4">IFERROR(INDEX($A$2:$A$31, MATCH(LARGE($B$2:$B$31+ROW($B$2:$B$31)/100000, ROW(A3)), $B$2:$B$31+ROW($B$2:$B$31)/100000, 0)),"")</f>
        <v>Língua Portuguesa</v>
      </c>
      <c r="E4" s="135" cm="1">
        <f t="array" ref="E4">IFERROR(INDEX($B$2:$B$31, MATCH(LARGE($B$2:$B$31+ROW($B$2:$B$31)/100000, ROW(A3)), $B$2:$B$31+ROW($B$2:$B$31)/100000, 0)),"")</f>
        <v>0.125</v>
      </c>
    </row>
    <row r="5" spans="1:5" x14ac:dyDescent="0.35">
      <c r="A5" s="125" t="str">
        <f>CONCURSO!A5</f>
        <v>Controle Externo</v>
      </c>
      <c r="B5" s="126">
        <f>CONCURSO!E5</f>
        <v>7.4999999999999997E-2</v>
      </c>
      <c r="D5" s="125" t="str" cm="1">
        <f t="array" ref="D5">IFERROR(INDEX($A$2:$A$31, MATCH(LARGE($B$2:$B$31+ROW($B$2:$B$31)/100000, ROW(A4)), $B$2:$B$31+ROW($B$2:$B$31)/100000, 0)),"")</f>
        <v>Análise de Dados</v>
      </c>
      <c r="E5" s="136" cm="1">
        <f t="array" ref="E5">IFERROR(INDEX($B$2:$B$31, MATCH(LARGE($B$2:$B$31+ROW($B$2:$B$31)/100000, ROW(A4)), $B$2:$B$31+ROW($B$2:$B$31)/100000, 0)),"")</f>
        <v>0.1</v>
      </c>
    </row>
    <row r="6" spans="1:5" x14ac:dyDescent="0.35">
      <c r="A6" s="123" t="str">
        <f>CONCURSO!A6</f>
        <v>Noções de Direitos Humanos</v>
      </c>
      <c r="B6" s="124">
        <f>CONCURSO!E6</f>
        <v>0.05</v>
      </c>
      <c r="C6" s="123"/>
      <c r="D6" s="123" t="str" cm="1">
        <f t="array" ref="D6">IFERROR(INDEX($A$2:$A$31, MATCH(LARGE($B$2:$B$31+ROW($B$2:$B$31)/100000, ROW(A5)), $B$2:$B$31+ROW($B$2:$B$31)/100000, 0)),"")</f>
        <v>Análise de Sistemas</v>
      </c>
      <c r="E6" s="135" cm="1">
        <f t="array" ref="E6">IFERROR(INDEX($B$2:$B$31, MATCH(LARGE($B$2:$B$31+ROW($B$2:$B$31)/100000, ROW(A5)), $B$2:$B$31+ROW($B$2:$B$31)/100000, 0)),"")</f>
        <v>0.1</v>
      </c>
    </row>
    <row r="7" spans="1:5" x14ac:dyDescent="0.35">
      <c r="A7" s="125" t="str">
        <f>CONCURSO!A7</f>
        <v>Análise de Sistemas</v>
      </c>
      <c r="B7" s="126">
        <f>CONCURSO!E7</f>
        <v>0.1</v>
      </c>
      <c r="D7" s="125" t="str" cm="1">
        <f t="array" ref="D7">IFERROR(INDEX($A$2:$A$31, MATCH(LARGE($B$2:$B$31+ROW($B$2:$B$31)/100000, ROW(A6)), $B$2:$B$31+ROW($B$2:$B$31)/100000, 0)),"")</f>
        <v>Controle Externo</v>
      </c>
      <c r="E7" s="136" cm="1">
        <f t="array" ref="E7">IFERROR(INDEX($B$2:$B$31, MATCH(LARGE($B$2:$B$31+ROW($B$2:$B$31)/100000, ROW(A6)), $B$2:$B$31+ROW($B$2:$B$31)/100000, 0)),"")</f>
        <v>7.4999999999999997E-2</v>
      </c>
    </row>
    <row r="8" spans="1:5" x14ac:dyDescent="0.35">
      <c r="A8" s="123" t="str">
        <f>CONCURSO!A8</f>
        <v>Análise de Dados</v>
      </c>
      <c r="B8" s="124">
        <f>CONCURSO!E8</f>
        <v>0.1</v>
      </c>
      <c r="C8" s="123"/>
      <c r="D8" s="123" t="str" cm="1">
        <f t="array" ref="D8">IFERROR(INDEX($A$2:$A$31, MATCH(LARGE($B$2:$B$31+ROW($B$2:$B$31)/100000, ROW(A7)), $B$2:$B$31+ROW($B$2:$B$31)/100000, 0)),"")</f>
        <v>Direito Administrativo</v>
      </c>
      <c r="E8" s="135" cm="1">
        <f t="array" ref="E8">IFERROR(INDEX($B$2:$B$31, MATCH(LARGE($B$2:$B$31+ROW($B$2:$B$31)/100000, ROW(A7)), $B$2:$B$31+ROW($B$2:$B$31)/100000, 0)),"")</f>
        <v>7.4999999999999997E-2</v>
      </c>
    </row>
    <row r="9" spans="1:5" x14ac:dyDescent="0.35">
      <c r="A9" s="125" t="str">
        <f>CONCURSO!A9</f>
        <v>Banco de Dados</v>
      </c>
      <c r="B9" s="126">
        <f>CONCURSO!E9</f>
        <v>0.125</v>
      </c>
      <c r="D9" s="125" t="str" cm="1">
        <f t="array" ref="D9">IFERROR(INDEX($A$2:$A$31, MATCH(LARGE($B$2:$B$31+ROW($B$2:$B$31)/100000, ROW(A8)), $B$2:$B$31+ROW($B$2:$B$31)/100000, 0)),"")</f>
        <v>TI Corporativa</v>
      </c>
      <c r="E9" s="136" cm="1">
        <f t="array" ref="E9">IFERROR(INDEX($B$2:$B$31, MATCH(LARGE($B$2:$B$31+ROW($B$2:$B$31)/100000, ROW(A8)), $B$2:$B$31+ROW($B$2:$B$31)/100000, 0)),"")</f>
        <v>6.25E-2</v>
      </c>
    </row>
    <row r="10" spans="1:5" x14ac:dyDescent="0.35">
      <c r="A10" s="123" t="str">
        <f>CONCURSO!A10</f>
        <v>Legislação</v>
      </c>
      <c r="B10" s="124">
        <f>CONCURSO!E10</f>
        <v>0.05</v>
      </c>
      <c r="C10" s="123"/>
      <c r="D10" s="123" t="str" cm="1">
        <f t="array" ref="D10">IFERROR(INDEX($A$2:$A$31, MATCH(LARGE($B$2:$B$31+ROW($B$2:$B$31)/100000, ROW(A9)), $B$2:$B$31+ROW($B$2:$B$31)/100000, 0)),"")</f>
        <v>Auditoria em Sistemas de Tecnologia da Informação</v>
      </c>
      <c r="E10" s="135" cm="1">
        <f t="array" ref="E10">IFERROR(INDEX($B$2:$B$31, MATCH(LARGE($B$2:$B$31+ROW($B$2:$B$31)/100000, ROW(A9)), $B$2:$B$31+ROW($B$2:$B$31)/100000, 0)),"")</f>
        <v>6.25E-2</v>
      </c>
    </row>
    <row r="11" spans="1:5" x14ac:dyDescent="0.35">
      <c r="A11" s="125" t="str">
        <f>CONCURSO!A11</f>
        <v>Governança TI</v>
      </c>
      <c r="B11" s="126">
        <f>CONCURSO!E11</f>
        <v>0.125</v>
      </c>
      <c r="D11" s="125" t="str" cm="1">
        <f t="array" ref="D11">IFERROR(INDEX($A$2:$A$31, MATCH(LARGE($B$2:$B$31+ROW($B$2:$B$31)/100000, ROW(A10)), $B$2:$B$31+ROW($B$2:$B$31)/100000, 0)),"")</f>
        <v>Legislação</v>
      </c>
      <c r="E11" s="136" cm="1">
        <f t="array" ref="E11">IFERROR(INDEX($B$2:$B$31, MATCH(LARGE($B$2:$B$31+ROW($B$2:$B$31)/100000, ROW(A10)), $B$2:$B$31+ROW($B$2:$B$31)/100000, 0)),"")</f>
        <v>0.05</v>
      </c>
    </row>
    <row r="12" spans="1:5" x14ac:dyDescent="0.35">
      <c r="A12" s="123" t="str">
        <f>CONCURSO!A12</f>
        <v>Auditoria em Sistemas de Tecnologia da Informação</v>
      </c>
      <c r="B12" s="124">
        <f>CONCURSO!E12</f>
        <v>6.25E-2</v>
      </c>
      <c r="C12" s="123"/>
      <c r="D12" s="123" t="str" cm="1">
        <f t="array" ref="D12">IFERROR(INDEX($A$2:$A$31, MATCH(LARGE($B$2:$B$31+ROW($B$2:$B$31)/100000, ROW(A11)), $B$2:$B$31+ROW($B$2:$B$31)/100000, 0)),"")</f>
        <v>Noções de Direitos Humanos</v>
      </c>
      <c r="E12" s="135" cm="1">
        <f t="array" ref="E12">IFERROR(INDEX($B$2:$B$31, MATCH(LARGE($B$2:$B$31+ROW($B$2:$B$31)/100000, ROW(A11)), $B$2:$B$31+ROW($B$2:$B$31)/100000, 0)),"")</f>
        <v>0.05</v>
      </c>
    </row>
    <row r="13" spans="1:5" x14ac:dyDescent="0.35">
      <c r="A13" s="125" t="str">
        <f>CONCURSO!A13</f>
        <v>TI Corporativa</v>
      </c>
      <c r="B13" s="126">
        <f>CONCURSO!E13</f>
        <v>6.25E-2</v>
      </c>
      <c r="D13" s="125" t="str" cm="1">
        <f t="array" ref="D13">IFERROR(INDEX($A$2:$A$31, MATCH(LARGE($B$2:$B$31+ROW($B$2:$B$31)/100000, ROW(A12)), $B$2:$B$31+ROW($B$2:$B$31)/100000, 0)),"")</f>
        <v>Direito Constitucional</v>
      </c>
      <c r="E13" s="136" cm="1">
        <f t="array" ref="E13">IFERROR(INDEX($B$2:$B$31, MATCH(LARGE($B$2:$B$31+ROW($B$2:$B$31)/100000, ROW(A12)), $B$2:$B$31+ROW($B$2:$B$31)/100000, 0)),"")</f>
        <v>0.05</v>
      </c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zoomScale="80" zoomScaleNormal="80" workbookViewId="0">
      <pane ySplit="3" topLeftCell="A4" activePane="bottomLeft" state="frozen"/>
      <selection pane="bottomLeft" activeCell="BV69" sqref="BV69:BV73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9" t="s">
        <v>111</v>
      </c>
      <c r="C1" s="160"/>
      <c r="D1" s="161"/>
      <c r="E1" s="161"/>
      <c r="F1" s="161"/>
      <c r="G1" s="161"/>
      <c r="H1" s="161"/>
      <c r="I1" s="161"/>
      <c r="J1" s="162"/>
      <c r="L1" s="159" t="s">
        <v>112</v>
      </c>
      <c r="M1" s="160"/>
      <c r="N1" s="161"/>
      <c r="O1" s="161"/>
      <c r="P1" s="161"/>
      <c r="Q1" s="161"/>
      <c r="R1" s="161"/>
      <c r="S1" s="161"/>
      <c r="T1" s="162"/>
      <c r="V1" s="159" t="s">
        <v>113</v>
      </c>
      <c r="W1" s="160"/>
      <c r="X1" s="161"/>
      <c r="Y1" s="161"/>
      <c r="Z1" s="161"/>
      <c r="AA1" s="161"/>
      <c r="AB1" s="161"/>
      <c r="AC1" s="161"/>
      <c r="AD1" s="162"/>
      <c r="AF1" s="159" t="s">
        <v>114</v>
      </c>
      <c r="AG1" s="160"/>
      <c r="AH1" s="161"/>
      <c r="AI1" s="161"/>
      <c r="AJ1" s="161"/>
      <c r="AK1" s="161"/>
      <c r="AL1" s="161"/>
      <c r="AM1" s="161"/>
      <c r="AN1" s="162"/>
      <c r="AP1" s="159" t="s">
        <v>115</v>
      </c>
      <c r="AQ1" s="160"/>
      <c r="AR1" s="161"/>
      <c r="AS1" s="161"/>
      <c r="AT1" s="161"/>
      <c r="AU1" s="161"/>
      <c r="AV1" s="161"/>
      <c r="AW1" s="161"/>
      <c r="AX1" s="162"/>
      <c r="AZ1" s="159" t="s">
        <v>116</v>
      </c>
      <c r="BA1" s="160"/>
      <c r="BB1" s="161"/>
      <c r="BC1" s="161"/>
      <c r="BD1" s="161"/>
      <c r="BE1" s="161"/>
      <c r="BF1" s="161"/>
      <c r="BG1" s="161"/>
      <c r="BH1" s="162"/>
      <c r="BJ1" s="159" t="s">
        <v>117</v>
      </c>
      <c r="BK1" s="160"/>
      <c r="BL1" s="161"/>
      <c r="BM1" s="161"/>
      <c r="BN1" s="161"/>
      <c r="BO1" s="161"/>
      <c r="BP1" s="161"/>
      <c r="BQ1" s="161"/>
      <c r="BR1" s="162"/>
      <c r="BT1" s="159" t="s">
        <v>118</v>
      </c>
      <c r="BU1" s="160"/>
      <c r="BV1" s="161"/>
      <c r="BW1" s="161"/>
      <c r="BX1" s="161"/>
      <c r="BY1" s="161"/>
      <c r="BZ1" s="161"/>
      <c r="CA1" s="161"/>
      <c r="CB1" s="162"/>
    </row>
    <row r="2" spans="2:80" ht="47.25" customHeight="1" thickTop="1" thickBot="1" x14ac:dyDescent="0.3">
      <c r="B2" s="157" t="s">
        <v>9</v>
      </c>
      <c r="C2" s="158"/>
      <c r="D2" s="11">
        <v>28</v>
      </c>
      <c r="E2" s="163" t="s">
        <v>1</v>
      </c>
      <c r="F2" s="164"/>
      <c r="G2" s="163" t="s">
        <v>2</v>
      </c>
      <c r="H2" s="165"/>
      <c r="I2" s="165"/>
      <c r="J2" s="166"/>
      <c r="L2" s="157" t="s">
        <v>9</v>
      </c>
      <c r="M2" s="158"/>
      <c r="N2" s="11">
        <v>28</v>
      </c>
      <c r="O2" s="163" t="s">
        <v>1</v>
      </c>
      <c r="P2" s="164"/>
      <c r="Q2" s="163" t="s">
        <v>2</v>
      </c>
      <c r="R2" s="165"/>
      <c r="S2" s="165"/>
      <c r="T2" s="166"/>
      <c r="V2" s="157" t="s">
        <v>9</v>
      </c>
      <c r="W2" s="158"/>
      <c r="X2" s="11">
        <v>28</v>
      </c>
      <c r="Y2" s="163" t="s">
        <v>1</v>
      </c>
      <c r="Z2" s="164"/>
      <c r="AA2" s="163" t="s">
        <v>2</v>
      </c>
      <c r="AB2" s="165"/>
      <c r="AC2" s="165"/>
      <c r="AD2" s="166"/>
      <c r="AF2" s="157" t="s">
        <v>9</v>
      </c>
      <c r="AG2" s="158"/>
      <c r="AH2" s="11">
        <v>28</v>
      </c>
      <c r="AI2" s="163" t="s">
        <v>1</v>
      </c>
      <c r="AJ2" s="164"/>
      <c r="AK2" s="163" t="s">
        <v>2</v>
      </c>
      <c r="AL2" s="165"/>
      <c r="AM2" s="165"/>
      <c r="AN2" s="166"/>
      <c r="AP2" s="157" t="s">
        <v>9</v>
      </c>
      <c r="AQ2" s="158"/>
      <c r="AR2" s="11">
        <v>28</v>
      </c>
      <c r="AS2" s="163" t="s">
        <v>1</v>
      </c>
      <c r="AT2" s="164"/>
      <c r="AU2" s="163" t="s">
        <v>2</v>
      </c>
      <c r="AV2" s="165"/>
      <c r="AW2" s="165"/>
      <c r="AX2" s="166"/>
      <c r="AZ2" s="157" t="s">
        <v>9</v>
      </c>
      <c r="BA2" s="158"/>
      <c r="BB2" s="11">
        <v>28</v>
      </c>
      <c r="BC2" s="163" t="s">
        <v>1</v>
      </c>
      <c r="BD2" s="164"/>
      <c r="BE2" s="163" t="s">
        <v>2</v>
      </c>
      <c r="BF2" s="165"/>
      <c r="BG2" s="165"/>
      <c r="BH2" s="166"/>
      <c r="BJ2" s="157" t="s">
        <v>9</v>
      </c>
      <c r="BK2" s="158"/>
      <c r="BL2" s="11">
        <v>28</v>
      </c>
      <c r="BM2" s="163" t="s">
        <v>1</v>
      </c>
      <c r="BN2" s="164"/>
      <c r="BO2" s="163" t="s">
        <v>2</v>
      </c>
      <c r="BP2" s="165"/>
      <c r="BQ2" s="165"/>
      <c r="BR2" s="166"/>
      <c r="BT2" s="157" t="s">
        <v>9</v>
      </c>
      <c r="BU2" s="158"/>
      <c r="BV2" s="11">
        <v>28</v>
      </c>
      <c r="BW2" s="163" t="s">
        <v>1</v>
      </c>
      <c r="BX2" s="164"/>
      <c r="BY2" s="163" t="s">
        <v>2</v>
      </c>
      <c r="BZ2" s="165"/>
      <c r="CA2" s="165"/>
      <c r="CB2" s="166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9">
        <v>1</v>
      </c>
      <c r="C4" s="27" t="s">
        <v>18</v>
      </c>
      <c r="D4" s="32" t="str">
        <f>RANK!D2</f>
        <v>Governança TI</v>
      </c>
      <c r="E4" s="38">
        <v>60</v>
      </c>
      <c r="F4" s="41"/>
      <c r="G4" s="110">
        <v>0</v>
      </c>
      <c r="H4" s="111"/>
      <c r="I4" s="111">
        <v>1</v>
      </c>
      <c r="J4" s="105"/>
      <c r="L4" s="153">
        <f>B33+1</f>
        <v>8</v>
      </c>
      <c r="M4" s="47" t="s">
        <v>18</v>
      </c>
      <c r="N4" s="48" t="str">
        <f>$D$8</f>
        <v>Banco de Dados</v>
      </c>
      <c r="O4" s="50">
        <v>50</v>
      </c>
      <c r="P4" s="55"/>
      <c r="Q4" s="85">
        <v>0</v>
      </c>
      <c r="R4" s="61"/>
      <c r="S4" s="61">
        <v>1</v>
      </c>
      <c r="T4" s="62"/>
      <c r="V4" s="167">
        <f>L40+1</f>
        <v>15</v>
      </c>
      <c r="W4" s="45" t="s">
        <v>18</v>
      </c>
      <c r="X4" s="48" t="str">
        <f>$D$4</f>
        <v>Governança TI</v>
      </c>
      <c r="Y4" s="50">
        <v>50</v>
      </c>
      <c r="Z4" s="55"/>
      <c r="AA4" s="85">
        <v>0</v>
      </c>
      <c r="AB4" s="61"/>
      <c r="AC4" s="61">
        <v>1</v>
      </c>
      <c r="AD4" s="62"/>
      <c r="AF4" s="167">
        <f>V40+1</f>
        <v>22</v>
      </c>
      <c r="AG4" s="45" t="s">
        <v>18</v>
      </c>
      <c r="AH4" s="48" t="str">
        <f>$D$8</f>
        <v>Banco de Dados</v>
      </c>
      <c r="AI4" s="50">
        <v>50</v>
      </c>
      <c r="AJ4" s="55"/>
      <c r="AK4" s="85">
        <v>0</v>
      </c>
      <c r="AL4" s="61"/>
      <c r="AM4" s="61">
        <v>1</v>
      </c>
      <c r="AN4" s="62"/>
      <c r="AP4" s="167">
        <f>AF40+1</f>
        <v>29</v>
      </c>
      <c r="AQ4" s="60" t="s">
        <v>18</v>
      </c>
      <c r="AR4" s="112" t="str">
        <f>$D$4</f>
        <v>Governança TI</v>
      </c>
      <c r="AS4" s="76">
        <v>50</v>
      </c>
      <c r="AT4" s="73"/>
      <c r="AU4" s="71">
        <v>0</v>
      </c>
      <c r="AV4" s="61"/>
      <c r="AW4" s="61">
        <v>1</v>
      </c>
      <c r="AX4" s="62"/>
      <c r="AZ4" s="149">
        <f>AP46+1</f>
        <v>36</v>
      </c>
      <c r="BA4" s="60" t="s">
        <v>18</v>
      </c>
      <c r="BB4" s="112" t="str">
        <f>$D$8</f>
        <v>Banco de Dados</v>
      </c>
      <c r="BC4" s="76">
        <v>50</v>
      </c>
      <c r="BD4" s="73"/>
      <c r="BE4" s="71">
        <v>0</v>
      </c>
      <c r="BF4" s="61"/>
      <c r="BG4" s="61">
        <v>1</v>
      </c>
      <c r="BH4" s="62"/>
      <c r="BJ4" s="153">
        <f>AZ46+1</f>
        <v>43</v>
      </c>
      <c r="BK4" s="47" t="s">
        <v>18</v>
      </c>
      <c r="BL4" s="112" t="str">
        <f>RANK!D10</f>
        <v>Auditoria em Sistemas de Tecnologia da Informação</v>
      </c>
      <c r="BM4" s="50">
        <v>50</v>
      </c>
      <c r="BN4" s="55"/>
      <c r="BO4" s="85">
        <v>0</v>
      </c>
      <c r="BP4" s="61"/>
      <c r="BQ4" s="61">
        <v>1</v>
      </c>
      <c r="BR4" s="62"/>
      <c r="BT4" s="153">
        <f>BJ64+1</f>
        <v>50</v>
      </c>
      <c r="BU4" s="47" t="s">
        <v>18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51"/>
      <c r="C5" s="28" t="s">
        <v>18</v>
      </c>
      <c r="D5" s="33" t="str">
        <f>RANK!D4</f>
        <v>Língua Portuguesa</v>
      </c>
      <c r="E5" s="39">
        <v>60</v>
      </c>
      <c r="F5" s="42"/>
      <c r="G5" s="7">
        <v>0</v>
      </c>
      <c r="H5" s="4"/>
      <c r="I5" s="5">
        <v>1</v>
      </c>
      <c r="J5" s="18"/>
      <c r="L5" s="154"/>
      <c r="M5" s="28" t="s">
        <v>18</v>
      </c>
      <c r="N5" s="33" t="str">
        <f>$D$9</f>
        <v>Análise de Dados</v>
      </c>
      <c r="O5" s="51">
        <v>50</v>
      </c>
      <c r="P5" s="42"/>
      <c r="Q5" s="7">
        <v>0</v>
      </c>
      <c r="R5" s="4"/>
      <c r="S5" s="4">
        <v>1</v>
      </c>
      <c r="T5" s="20"/>
      <c r="V5" s="168"/>
      <c r="W5" s="58" t="s">
        <v>18</v>
      </c>
      <c r="X5" s="33" t="str">
        <f>$D$5</f>
        <v>Língua Portuguesa</v>
      </c>
      <c r="Y5" s="51">
        <v>50</v>
      </c>
      <c r="Z5" s="42"/>
      <c r="AA5" s="7">
        <v>0</v>
      </c>
      <c r="AB5" s="4"/>
      <c r="AC5" s="4">
        <v>1</v>
      </c>
      <c r="AD5" s="20"/>
      <c r="AF5" s="168"/>
      <c r="AG5" s="58" t="s">
        <v>18</v>
      </c>
      <c r="AH5" s="33" t="str">
        <f>$D$9</f>
        <v>Análise de Dados</v>
      </c>
      <c r="AI5" s="51">
        <v>50</v>
      </c>
      <c r="AJ5" s="42"/>
      <c r="AK5" s="7">
        <v>0</v>
      </c>
      <c r="AL5" s="4"/>
      <c r="AM5" s="4">
        <v>1</v>
      </c>
      <c r="AN5" s="20"/>
      <c r="AP5" s="168"/>
      <c r="AQ5" s="65" t="s">
        <v>18</v>
      </c>
      <c r="AR5" s="113" t="str">
        <f>$D$5</f>
        <v>Língua Portuguesa</v>
      </c>
      <c r="AS5" s="39">
        <v>50</v>
      </c>
      <c r="AT5" s="74"/>
      <c r="AU5" s="72">
        <v>0</v>
      </c>
      <c r="AV5" s="4"/>
      <c r="AW5" s="4">
        <v>1</v>
      </c>
      <c r="AX5" s="20"/>
      <c r="AZ5" s="150"/>
      <c r="BA5" s="65" t="s">
        <v>18</v>
      </c>
      <c r="BB5" s="113" t="str">
        <f>$D$9</f>
        <v>Análise de Dados</v>
      </c>
      <c r="BC5" s="39">
        <v>50</v>
      </c>
      <c r="BD5" s="74"/>
      <c r="BE5" s="72">
        <v>0</v>
      </c>
      <c r="BF5" s="4"/>
      <c r="BG5" s="4">
        <v>1</v>
      </c>
      <c r="BH5" s="20"/>
      <c r="BJ5" s="154"/>
      <c r="BK5" s="28" t="s">
        <v>18</v>
      </c>
      <c r="BL5" s="113" t="str">
        <f>RANK!D11</f>
        <v>Legislação</v>
      </c>
      <c r="BM5" s="51">
        <v>50</v>
      </c>
      <c r="BN5" s="42"/>
      <c r="BO5" s="7">
        <v>0</v>
      </c>
      <c r="BP5" s="4"/>
      <c r="BQ5" s="4">
        <v>1</v>
      </c>
      <c r="BR5" s="20"/>
      <c r="BT5" s="154"/>
      <c r="BU5" s="28" t="s">
        <v>18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51"/>
      <c r="C6" s="28" t="s">
        <v>18</v>
      </c>
      <c r="D6" s="33" t="str">
        <f>RANK!D6</f>
        <v>Análise de Sistemas</v>
      </c>
      <c r="E6" s="39">
        <v>60</v>
      </c>
      <c r="F6" s="43"/>
      <c r="G6" s="7">
        <v>0</v>
      </c>
      <c r="H6" s="4"/>
      <c r="I6" s="5">
        <v>1</v>
      </c>
      <c r="J6" s="18"/>
      <c r="L6" s="154"/>
      <c r="M6" s="28" t="s">
        <v>18</v>
      </c>
      <c r="N6" s="33" t="str">
        <f>$D$10</f>
        <v>Controle Externo</v>
      </c>
      <c r="O6" s="51">
        <v>50</v>
      </c>
      <c r="P6" s="42"/>
      <c r="Q6" s="7">
        <v>0</v>
      </c>
      <c r="R6" s="4"/>
      <c r="S6" s="4">
        <v>1</v>
      </c>
      <c r="T6" s="20"/>
      <c r="V6" s="168"/>
      <c r="W6" s="58" t="s">
        <v>18</v>
      </c>
      <c r="X6" s="33" t="str">
        <f>$D$6</f>
        <v>Análise de Sistemas</v>
      </c>
      <c r="Y6" s="51">
        <v>50</v>
      </c>
      <c r="Z6" s="42"/>
      <c r="AA6" s="7">
        <v>0</v>
      </c>
      <c r="AB6" s="4"/>
      <c r="AC6" s="4">
        <v>1</v>
      </c>
      <c r="AD6" s="20"/>
      <c r="AF6" s="168"/>
      <c r="AG6" s="58" t="s">
        <v>18</v>
      </c>
      <c r="AH6" s="33" t="str">
        <f>$D$10</f>
        <v>Controle Externo</v>
      </c>
      <c r="AI6" s="51">
        <v>50</v>
      </c>
      <c r="AJ6" s="42"/>
      <c r="AK6" s="7">
        <v>0</v>
      </c>
      <c r="AL6" s="4"/>
      <c r="AM6" s="4">
        <v>1</v>
      </c>
      <c r="AN6" s="20"/>
      <c r="AP6" s="168"/>
      <c r="AQ6" s="65" t="s">
        <v>18</v>
      </c>
      <c r="AR6" s="113" t="str">
        <f>$D$6</f>
        <v>Análise de Sistemas</v>
      </c>
      <c r="AS6" s="39">
        <v>40</v>
      </c>
      <c r="AT6" s="74"/>
      <c r="AU6" s="72">
        <v>0</v>
      </c>
      <c r="AV6" s="4"/>
      <c r="AW6" s="4">
        <v>1</v>
      </c>
      <c r="AX6" s="20"/>
      <c r="AZ6" s="150"/>
      <c r="BA6" s="65" t="s">
        <v>18</v>
      </c>
      <c r="BB6" s="113" t="str">
        <f>$D$10</f>
        <v>Controle Externo</v>
      </c>
      <c r="BC6" s="39">
        <v>40</v>
      </c>
      <c r="BD6" s="74"/>
      <c r="BE6" s="72">
        <v>0</v>
      </c>
      <c r="BF6" s="4"/>
      <c r="BG6" s="4">
        <v>1</v>
      </c>
      <c r="BH6" s="20"/>
      <c r="BJ6" s="154"/>
      <c r="BK6" s="28" t="s">
        <v>19</v>
      </c>
      <c r="BL6" s="114" t="s">
        <v>62</v>
      </c>
      <c r="BM6" s="51">
        <v>30</v>
      </c>
      <c r="BN6" s="42"/>
      <c r="BO6" s="7">
        <v>0</v>
      </c>
      <c r="BP6" s="4"/>
      <c r="BQ6" s="4">
        <v>1</v>
      </c>
      <c r="BR6" s="20"/>
      <c r="BT6" s="154"/>
      <c r="BU6" s="28" t="s">
        <v>19</v>
      </c>
      <c r="BV6" s="114" t="s">
        <v>62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51"/>
      <c r="C7" s="99" t="s">
        <v>18</v>
      </c>
      <c r="D7" s="108" t="str">
        <f>RANK!D8</f>
        <v>Direito Administrativo</v>
      </c>
      <c r="E7" s="100">
        <v>60</v>
      </c>
      <c r="F7" s="43"/>
      <c r="G7" s="36">
        <v>0</v>
      </c>
      <c r="H7" s="6"/>
      <c r="I7" s="8">
        <v>1</v>
      </c>
      <c r="J7" s="109"/>
      <c r="L7" s="154"/>
      <c r="M7" s="28" t="s">
        <v>18</v>
      </c>
      <c r="N7" s="33" t="str">
        <f>$D$11</f>
        <v>TI Corporativa</v>
      </c>
      <c r="O7" s="51">
        <v>40</v>
      </c>
      <c r="P7" s="42"/>
      <c r="Q7" s="7">
        <v>0</v>
      </c>
      <c r="R7" s="4"/>
      <c r="S7" s="4">
        <v>1</v>
      </c>
      <c r="T7" s="20"/>
      <c r="V7" s="168"/>
      <c r="W7" s="58" t="s">
        <v>18</v>
      </c>
      <c r="X7" s="33" t="str">
        <f>$D$7</f>
        <v>Direito Administrativo</v>
      </c>
      <c r="Y7" s="51">
        <v>40</v>
      </c>
      <c r="Z7" s="42"/>
      <c r="AA7" s="7">
        <v>0</v>
      </c>
      <c r="AB7" s="4"/>
      <c r="AC7" s="4">
        <v>1</v>
      </c>
      <c r="AD7" s="20"/>
      <c r="AF7" s="168"/>
      <c r="AG7" s="58" t="s">
        <v>18</v>
      </c>
      <c r="AH7" s="33" t="str">
        <f>$D$11</f>
        <v>TI Corporativa</v>
      </c>
      <c r="AI7" s="51">
        <v>40</v>
      </c>
      <c r="AJ7" s="42"/>
      <c r="AK7" s="7">
        <v>0</v>
      </c>
      <c r="AL7" s="4"/>
      <c r="AM7" s="4">
        <v>1</v>
      </c>
      <c r="AN7" s="20"/>
      <c r="AP7" s="168"/>
      <c r="AQ7" s="65" t="s">
        <v>18</v>
      </c>
      <c r="AR7" s="113" t="str">
        <f>$D$7</f>
        <v>Direito Administrativo</v>
      </c>
      <c r="AS7" s="39">
        <v>40</v>
      </c>
      <c r="AT7" s="74"/>
      <c r="AU7" s="72">
        <v>0</v>
      </c>
      <c r="AV7" s="4"/>
      <c r="AW7" s="4">
        <v>1</v>
      </c>
      <c r="AX7" s="20"/>
      <c r="AZ7" s="150"/>
      <c r="BA7" s="65" t="s">
        <v>18</v>
      </c>
      <c r="BB7" s="113" t="str">
        <f>$D$11</f>
        <v>TI Corporativa</v>
      </c>
      <c r="BC7" s="39">
        <v>40</v>
      </c>
      <c r="BD7" s="74"/>
      <c r="BE7" s="72">
        <v>0</v>
      </c>
      <c r="BF7" s="4"/>
      <c r="BG7" s="4">
        <v>1</v>
      </c>
      <c r="BH7" s="20"/>
      <c r="BJ7" s="154"/>
      <c r="BK7" s="28" t="s">
        <v>19</v>
      </c>
      <c r="BL7" s="114" t="s">
        <v>56</v>
      </c>
      <c r="BM7" s="51">
        <v>30</v>
      </c>
      <c r="BN7" s="42"/>
      <c r="BO7" s="7">
        <v>0</v>
      </c>
      <c r="BP7" s="4"/>
      <c r="BQ7" s="4">
        <v>1</v>
      </c>
      <c r="BR7" s="20"/>
      <c r="BT7" s="154"/>
      <c r="BU7" s="28" t="s">
        <v>19</v>
      </c>
      <c r="BV7" s="114" t="s">
        <v>56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9">
        <f>B4+1</f>
        <v>2</v>
      </c>
      <c r="C8" s="47" t="s">
        <v>18</v>
      </c>
      <c r="D8" s="48" t="str">
        <f>RANK!D3</f>
        <v>Banco de Dados</v>
      </c>
      <c r="E8" s="76">
        <v>50</v>
      </c>
      <c r="F8" s="55"/>
      <c r="G8" s="85">
        <v>0</v>
      </c>
      <c r="H8" s="61"/>
      <c r="I8" s="104">
        <v>1</v>
      </c>
      <c r="J8" s="105"/>
      <c r="L8" s="154"/>
      <c r="M8" s="28" t="s">
        <v>19</v>
      </c>
      <c r="N8" s="34" t="s">
        <v>26</v>
      </c>
      <c r="O8" s="51">
        <v>30</v>
      </c>
      <c r="P8" s="56"/>
      <c r="Q8" s="49"/>
      <c r="R8" s="15"/>
      <c r="S8" s="15"/>
      <c r="T8" s="21"/>
      <c r="V8" s="168"/>
      <c r="W8" s="58" t="s">
        <v>19</v>
      </c>
      <c r="X8" s="34" t="s">
        <v>33</v>
      </c>
      <c r="Y8" s="51">
        <v>30</v>
      </c>
      <c r="Z8" s="56"/>
      <c r="AA8" s="49"/>
      <c r="AB8" s="15"/>
      <c r="AC8" s="15"/>
      <c r="AD8" s="21"/>
      <c r="AF8" s="168"/>
      <c r="AG8" s="58" t="s">
        <v>19</v>
      </c>
      <c r="AH8" s="34" t="s">
        <v>40</v>
      </c>
      <c r="AI8" s="51">
        <v>30</v>
      </c>
      <c r="AJ8" s="56"/>
      <c r="AK8" s="49"/>
      <c r="AL8" s="15"/>
      <c r="AM8" s="15"/>
      <c r="AN8" s="21"/>
      <c r="AP8" s="168"/>
      <c r="AQ8" s="65" t="s">
        <v>19</v>
      </c>
      <c r="AR8" s="114" t="s">
        <v>47</v>
      </c>
      <c r="AS8" s="39">
        <v>30</v>
      </c>
      <c r="AT8" s="69"/>
      <c r="AU8" s="67"/>
      <c r="AV8" s="15"/>
      <c r="AW8" s="15"/>
      <c r="AX8" s="21"/>
      <c r="AZ8" s="150"/>
      <c r="BA8" s="65" t="s">
        <v>19</v>
      </c>
      <c r="BB8" s="114" t="s">
        <v>55</v>
      </c>
      <c r="BC8" s="39">
        <v>30</v>
      </c>
      <c r="BD8" s="69"/>
      <c r="BE8" s="67"/>
      <c r="BF8" s="15"/>
      <c r="BG8" s="15"/>
      <c r="BH8" s="21"/>
      <c r="BJ8" s="154"/>
      <c r="BK8" s="28" t="s">
        <v>19</v>
      </c>
      <c r="BL8" s="138" t="str">
        <f>RANK!D2</f>
        <v>Governança TI</v>
      </c>
      <c r="BM8" s="51">
        <v>20</v>
      </c>
      <c r="BN8" s="56"/>
      <c r="BO8" s="49"/>
      <c r="BP8" s="15"/>
      <c r="BQ8" s="15"/>
      <c r="BR8" s="21"/>
      <c r="BT8" s="154"/>
      <c r="BU8" s="28" t="s">
        <v>19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50"/>
      <c r="C9" s="29" t="s">
        <v>18</v>
      </c>
      <c r="D9" s="33" t="str">
        <f>RANK!D5</f>
        <v>Análise de Dados</v>
      </c>
      <c r="E9" s="39">
        <v>50</v>
      </c>
      <c r="F9" s="42"/>
      <c r="G9" s="7">
        <v>0</v>
      </c>
      <c r="H9" s="4"/>
      <c r="I9" s="5">
        <v>1</v>
      </c>
      <c r="J9" s="18"/>
      <c r="L9" s="155"/>
      <c r="M9" s="30" t="s">
        <v>19</v>
      </c>
      <c r="N9" s="35" t="s">
        <v>20</v>
      </c>
      <c r="O9" s="52">
        <v>20</v>
      </c>
      <c r="P9" s="86"/>
      <c r="Q9" s="87"/>
      <c r="R9" s="63"/>
      <c r="S9" s="63"/>
      <c r="T9" s="64"/>
      <c r="V9" s="169"/>
      <c r="W9" s="88" t="s">
        <v>19</v>
      </c>
      <c r="X9" s="89" t="s">
        <v>27</v>
      </c>
      <c r="Y9" s="90">
        <v>20</v>
      </c>
      <c r="Z9" s="91"/>
      <c r="AA9" s="92"/>
      <c r="AB9" s="93"/>
      <c r="AC9" s="93"/>
      <c r="AD9" s="94"/>
      <c r="AF9" s="170"/>
      <c r="AG9" s="59" t="s">
        <v>19</v>
      </c>
      <c r="AH9" s="35" t="s">
        <v>34</v>
      </c>
      <c r="AI9" s="52">
        <v>20</v>
      </c>
      <c r="AJ9" s="86"/>
      <c r="AK9" s="87"/>
      <c r="AL9" s="63"/>
      <c r="AM9" s="63"/>
      <c r="AN9" s="64"/>
      <c r="AP9" s="168"/>
      <c r="AQ9" s="65" t="s">
        <v>19</v>
      </c>
      <c r="AR9" s="114" t="s">
        <v>41</v>
      </c>
      <c r="AS9" s="39">
        <v>20</v>
      </c>
      <c r="AT9" s="69"/>
      <c r="AU9" s="67"/>
      <c r="AV9" s="15"/>
      <c r="AW9" s="15"/>
      <c r="AX9" s="21"/>
      <c r="AZ9" s="150"/>
      <c r="BA9" s="65" t="s">
        <v>19</v>
      </c>
      <c r="BB9" s="114" t="s">
        <v>48</v>
      </c>
      <c r="BC9" s="39">
        <v>20</v>
      </c>
      <c r="BD9" s="69"/>
      <c r="BE9" s="67"/>
      <c r="BF9" s="15"/>
      <c r="BG9" s="15"/>
      <c r="BH9" s="21"/>
      <c r="BJ9" s="154"/>
      <c r="BK9" s="28" t="s">
        <v>19</v>
      </c>
      <c r="BL9" s="138" t="str">
        <f>RANK!D7</f>
        <v>Controle Externo</v>
      </c>
      <c r="BM9" s="51">
        <v>20</v>
      </c>
      <c r="BN9" s="56"/>
      <c r="BO9" s="49"/>
      <c r="BP9" s="15"/>
      <c r="BQ9" s="15"/>
      <c r="BR9" s="21"/>
      <c r="BT9" s="154"/>
      <c r="BU9" s="28" t="s">
        <v>19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50"/>
      <c r="C10" s="29" t="s">
        <v>18</v>
      </c>
      <c r="D10" s="33" t="str">
        <f>RANK!D7</f>
        <v>Controle Externo</v>
      </c>
      <c r="E10" s="39">
        <v>60</v>
      </c>
      <c r="F10" s="42"/>
      <c r="G10" s="7">
        <v>0</v>
      </c>
      <c r="H10" s="7"/>
      <c r="I10" s="5">
        <v>1</v>
      </c>
      <c r="J10" s="18"/>
      <c r="L10" s="156">
        <f>L4+1</f>
        <v>9</v>
      </c>
      <c r="M10" s="98" t="s">
        <v>18</v>
      </c>
      <c r="N10" s="48" t="str">
        <f>$D$4</f>
        <v>Governança TI</v>
      </c>
      <c r="O10" s="83">
        <v>50</v>
      </c>
      <c r="P10" s="84"/>
      <c r="Q10" s="9">
        <v>0</v>
      </c>
      <c r="R10" s="12"/>
      <c r="S10" s="12">
        <v>1</v>
      </c>
      <c r="T10" s="81"/>
      <c r="V10" s="167">
        <f>V4+1</f>
        <v>16</v>
      </c>
      <c r="W10" s="45" t="s">
        <v>18</v>
      </c>
      <c r="X10" s="48" t="str">
        <f>$D$8</f>
        <v>Banco de Dados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71">
        <f>AF4+1</f>
        <v>23</v>
      </c>
      <c r="AG10" s="82" t="s">
        <v>18</v>
      </c>
      <c r="AH10" s="48" t="str">
        <f>$D$4</f>
        <v>Governança TI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70"/>
      <c r="AQ10" s="66" t="s">
        <v>19</v>
      </c>
      <c r="AR10" s="137" t="str">
        <f>RANK!D2</f>
        <v>Governança TI</v>
      </c>
      <c r="AS10" s="40">
        <v>10</v>
      </c>
      <c r="AT10" s="70"/>
      <c r="AU10" s="68"/>
      <c r="AV10" s="63"/>
      <c r="AW10" s="63"/>
      <c r="AX10" s="64"/>
      <c r="AZ10" s="172"/>
      <c r="BA10" s="66" t="s">
        <v>19</v>
      </c>
      <c r="BB10" s="115" t="str">
        <f>RANK!D9</f>
        <v>TI Corporativa</v>
      </c>
      <c r="BC10" s="40">
        <v>10</v>
      </c>
      <c r="BD10" s="70"/>
      <c r="BE10" s="68"/>
      <c r="BF10" s="63"/>
      <c r="BG10" s="63"/>
      <c r="BH10" s="64"/>
      <c r="BJ10" s="154"/>
      <c r="BK10" s="28" t="s">
        <v>69</v>
      </c>
      <c r="BL10" s="138"/>
      <c r="BM10" s="51">
        <v>10</v>
      </c>
      <c r="BN10" s="56"/>
      <c r="BO10" s="49"/>
      <c r="BP10" s="15"/>
      <c r="BQ10" s="15"/>
      <c r="BR10" s="21"/>
      <c r="BT10" s="154"/>
      <c r="BU10" s="28" t="s">
        <v>69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51"/>
      <c r="C11" s="28" t="s">
        <v>18</v>
      </c>
      <c r="D11" s="33" t="str">
        <f>RANK!D9</f>
        <v>TI Corporativa</v>
      </c>
      <c r="E11" s="39">
        <v>50</v>
      </c>
      <c r="F11" s="42"/>
      <c r="G11" s="7">
        <v>0</v>
      </c>
      <c r="H11" s="7"/>
      <c r="I11" s="5">
        <v>1</v>
      </c>
      <c r="J11" s="18"/>
      <c r="L11" s="154"/>
      <c r="M11" s="29" t="s">
        <v>18</v>
      </c>
      <c r="N11" s="33" t="str">
        <f>$D$5</f>
        <v>Língua Portuguesa</v>
      </c>
      <c r="O11" s="51">
        <v>50</v>
      </c>
      <c r="P11" s="42"/>
      <c r="Q11" s="7">
        <v>0</v>
      </c>
      <c r="R11" s="4"/>
      <c r="S11" s="4">
        <v>1</v>
      </c>
      <c r="T11" s="20"/>
      <c r="V11" s="168"/>
      <c r="W11" s="46" t="s">
        <v>18</v>
      </c>
      <c r="X11" s="33" t="str">
        <f>$D$9</f>
        <v>Análise de Dados</v>
      </c>
      <c r="Y11" s="51">
        <v>50</v>
      </c>
      <c r="Z11" s="42"/>
      <c r="AA11" s="7">
        <v>0</v>
      </c>
      <c r="AB11" s="4"/>
      <c r="AC11" s="4">
        <v>1</v>
      </c>
      <c r="AD11" s="20"/>
      <c r="AF11" s="168"/>
      <c r="AG11" s="46" t="s">
        <v>18</v>
      </c>
      <c r="AH11" s="33" t="str">
        <f>$D$5</f>
        <v>Língua Portuguesa</v>
      </c>
      <c r="AI11" s="51">
        <v>50</v>
      </c>
      <c r="AJ11" s="42"/>
      <c r="AK11" s="7">
        <v>0</v>
      </c>
      <c r="AL11" s="4"/>
      <c r="AM11" s="4">
        <v>1</v>
      </c>
      <c r="AN11" s="20"/>
      <c r="AP11" s="171">
        <f>AP4+1</f>
        <v>30</v>
      </c>
      <c r="AQ11" s="77" t="s">
        <v>18</v>
      </c>
      <c r="AR11" s="112" t="str">
        <f>$D$8</f>
        <v>Banco de Dados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9">
        <f>AZ4+1</f>
        <v>37</v>
      </c>
      <c r="BA11" s="77" t="s">
        <v>18</v>
      </c>
      <c r="BB11" s="112" t="str">
        <f>$D$4</f>
        <v>Governança TI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4"/>
      <c r="BK11" s="28" t="s">
        <v>69</v>
      </c>
      <c r="BL11" s="138"/>
      <c r="BM11" s="51">
        <v>10</v>
      </c>
      <c r="BN11" s="56"/>
      <c r="BO11" s="49"/>
      <c r="BP11" s="15"/>
      <c r="BQ11" s="15"/>
      <c r="BR11" s="21"/>
      <c r="BT11" s="154"/>
      <c r="BU11" s="28" t="s">
        <v>69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51"/>
      <c r="C12" s="99" t="s">
        <v>19</v>
      </c>
      <c r="D12" s="89" t="s">
        <v>20</v>
      </c>
      <c r="E12" s="100">
        <v>30</v>
      </c>
      <c r="F12" s="43"/>
      <c r="G12" s="101"/>
      <c r="H12" s="101"/>
      <c r="I12" s="101"/>
      <c r="J12" s="102"/>
      <c r="L12" s="154"/>
      <c r="M12" s="29" t="s">
        <v>18</v>
      </c>
      <c r="N12" s="33" t="str">
        <f>$D$6</f>
        <v>Análise de Sistemas</v>
      </c>
      <c r="O12" s="51">
        <v>50</v>
      </c>
      <c r="P12" s="42"/>
      <c r="Q12" s="7">
        <v>0</v>
      </c>
      <c r="R12" s="4"/>
      <c r="S12" s="4">
        <v>1</v>
      </c>
      <c r="T12" s="20"/>
      <c r="V12" s="168"/>
      <c r="W12" s="46" t="s">
        <v>18</v>
      </c>
      <c r="X12" s="33" t="str">
        <f>$D$10</f>
        <v>Controle Externo</v>
      </c>
      <c r="Y12" s="51">
        <v>50</v>
      </c>
      <c r="Z12" s="42"/>
      <c r="AA12" s="7">
        <v>0</v>
      </c>
      <c r="AB12" s="4"/>
      <c r="AC12" s="4">
        <v>1</v>
      </c>
      <c r="AD12" s="20"/>
      <c r="AF12" s="168"/>
      <c r="AG12" s="46" t="s">
        <v>18</v>
      </c>
      <c r="AH12" s="33" t="str">
        <f>$D$6</f>
        <v>Análise de Sistemas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8"/>
      <c r="AQ12" s="57" t="s">
        <v>18</v>
      </c>
      <c r="AR12" s="113" t="str">
        <f>$D$9</f>
        <v>Análise de Dados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50"/>
      <c r="BA12" s="57" t="s">
        <v>18</v>
      </c>
      <c r="BB12" s="113" t="str">
        <f>$D$5</f>
        <v>Língua Portuguesa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4"/>
      <c r="BK12" s="28" t="s">
        <v>70</v>
      </c>
      <c r="BL12" s="138"/>
      <c r="BM12" s="51">
        <v>10</v>
      </c>
      <c r="BN12" s="56"/>
      <c r="BO12" s="49"/>
      <c r="BP12" s="15"/>
      <c r="BQ12" s="15"/>
      <c r="BR12" s="21"/>
      <c r="BT12" s="154"/>
      <c r="BU12" s="28" t="s">
        <v>70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9">
        <f>B8+1</f>
        <v>3</v>
      </c>
      <c r="C13" s="47" t="s">
        <v>18</v>
      </c>
      <c r="D13" s="48" t="str">
        <f>$D$4</f>
        <v>Governança TI</v>
      </c>
      <c r="E13" s="76">
        <v>50</v>
      </c>
      <c r="F13" s="55"/>
      <c r="G13" s="85"/>
      <c r="H13" s="85"/>
      <c r="I13" s="104"/>
      <c r="J13" s="105"/>
      <c r="L13" s="154"/>
      <c r="M13" s="28" t="s">
        <v>18</v>
      </c>
      <c r="N13" s="33" t="str">
        <f>$D$7</f>
        <v>Direito Administrativo</v>
      </c>
      <c r="O13" s="51">
        <v>40</v>
      </c>
      <c r="P13" s="42"/>
      <c r="Q13" s="7">
        <v>0</v>
      </c>
      <c r="R13" s="4"/>
      <c r="S13" s="4">
        <v>1</v>
      </c>
      <c r="T13" s="20"/>
      <c r="V13" s="168"/>
      <c r="W13" s="58" t="s">
        <v>18</v>
      </c>
      <c r="X13" s="33" t="str">
        <f>$D$11</f>
        <v>TI Corporativa</v>
      </c>
      <c r="Y13" s="51">
        <v>40</v>
      </c>
      <c r="Z13" s="42"/>
      <c r="AA13" s="7">
        <v>0</v>
      </c>
      <c r="AB13" s="4"/>
      <c r="AC13" s="4">
        <v>1</v>
      </c>
      <c r="AD13" s="20"/>
      <c r="AF13" s="168"/>
      <c r="AG13" s="58" t="s">
        <v>18</v>
      </c>
      <c r="AH13" s="33" t="str">
        <f>$D$7</f>
        <v>Direito Administrativo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8"/>
      <c r="AQ13" s="57" t="s">
        <v>18</v>
      </c>
      <c r="AR13" s="113" t="str">
        <f>$D$10</f>
        <v>Controle Externo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50"/>
      <c r="BA13" s="57" t="s">
        <v>18</v>
      </c>
      <c r="BB13" s="113" t="str">
        <f>$D$6</f>
        <v>Análise de Sistemas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5"/>
      <c r="BK13" s="30" t="s">
        <v>70</v>
      </c>
      <c r="BL13" s="137"/>
      <c r="BM13" s="52">
        <v>10</v>
      </c>
      <c r="BN13" s="86"/>
      <c r="BO13" s="87"/>
      <c r="BP13" s="63"/>
      <c r="BQ13" s="63"/>
      <c r="BR13" s="64"/>
      <c r="BT13" s="155"/>
      <c r="BU13" s="30" t="s">
        <v>70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50"/>
      <c r="C14" s="29" t="s">
        <v>18</v>
      </c>
      <c r="D14" s="33" t="str">
        <f>$D$5</f>
        <v>Língua Portuguesa</v>
      </c>
      <c r="E14" s="39">
        <v>50</v>
      </c>
      <c r="F14" s="42"/>
      <c r="G14" s="7"/>
      <c r="H14" s="7"/>
      <c r="I14" s="5"/>
      <c r="J14" s="18"/>
      <c r="L14" s="154"/>
      <c r="M14" s="28" t="s">
        <v>19</v>
      </c>
      <c r="N14" s="34" t="s">
        <v>27</v>
      </c>
      <c r="O14" s="51">
        <v>30</v>
      </c>
      <c r="P14" s="42"/>
      <c r="Q14" s="53"/>
      <c r="R14" s="10"/>
      <c r="S14" s="10"/>
      <c r="T14" s="22"/>
      <c r="V14" s="168"/>
      <c r="W14" s="58" t="s">
        <v>19</v>
      </c>
      <c r="X14" s="34" t="s">
        <v>34</v>
      </c>
      <c r="Y14" s="51">
        <v>30</v>
      </c>
      <c r="Z14" s="42"/>
      <c r="AA14" s="53"/>
      <c r="AB14" s="10"/>
      <c r="AC14" s="10"/>
      <c r="AD14" s="22"/>
      <c r="AF14" s="168"/>
      <c r="AG14" s="58" t="s">
        <v>19</v>
      </c>
      <c r="AH14" s="34" t="s">
        <v>41</v>
      </c>
      <c r="AI14" s="51">
        <v>30</v>
      </c>
      <c r="AJ14" s="42"/>
      <c r="AK14" s="53"/>
      <c r="AL14" s="10"/>
      <c r="AM14" s="10"/>
      <c r="AN14" s="22"/>
      <c r="AP14" s="168"/>
      <c r="AQ14" s="65" t="s">
        <v>18</v>
      </c>
      <c r="AR14" s="113" t="str">
        <f>$D$11</f>
        <v>TI Corporativa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50"/>
      <c r="BA14" s="65" t="s">
        <v>18</v>
      </c>
      <c r="BB14" s="113" t="str">
        <f>$D$7</f>
        <v>Direito Administrativo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6">
        <f>BJ4+1</f>
        <v>44</v>
      </c>
      <c r="BK14" s="98" t="s">
        <v>18</v>
      </c>
      <c r="BL14" s="116" t="str">
        <f>RANK!D12</f>
        <v>Noções de Direitos Humanos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56">
        <f>BT4+1</f>
        <v>51</v>
      </c>
      <c r="BU14" s="98" t="s">
        <v>18</v>
      </c>
      <c r="BV14" s="116" t="s">
        <v>17</v>
      </c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50"/>
      <c r="C15" s="29" t="s">
        <v>18</v>
      </c>
      <c r="D15" s="33" t="str">
        <f>$D$6</f>
        <v>Análise de Sistemas</v>
      </c>
      <c r="E15" s="39">
        <v>60</v>
      </c>
      <c r="F15" s="42"/>
      <c r="G15" s="7"/>
      <c r="H15" s="7"/>
      <c r="I15" s="5"/>
      <c r="J15" s="18"/>
      <c r="L15" s="155"/>
      <c r="M15" s="30" t="s">
        <v>19</v>
      </c>
      <c r="N15" s="35" t="s">
        <v>21</v>
      </c>
      <c r="O15" s="52">
        <v>20</v>
      </c>
      <c r="P15" s="86"/>
      <c r="Q15" s="87"/>
      <c r="R15" s="63"/>
      <c r="S15" s="63"/>
      <c r="T15" s="64"/>
      <c r="V15" s="169"/>
      <c r="W15" s="88" t="s">
        <v>19</v>
      </c>
      <c r="X15" s="89" t="s">
        <v>28</v>
      </c>
      <c r="Y15" s="90">
        <v>20</v>
      </c>
      <c r="Z15" s="91"/>
      <c r="AA15" s="92"/>
      <c r="AB15" s="93"/>
      <c r="AC15" s="93"/>
      <c r="AD15" s="94"/>
      <c r="AF15" s="170"/>
      <c r="AG15" s="59" t="s">
        <v>19</v>
      </c>
      <c r="AH15" s="35" t="s">
        <v>35</v>
      </c>
      <c r="AI15" s="52">
        <v>20</v>
      </c>
      <c r="AJ15" s="86"/>
      <c r="AK15" s="87"/>
      <c r="AL15" s="63"/>
      <c r="AM15" s="63"/>
      <c r="AN15" s="64"/>
      <c r="AP15" s="168"/>
      <c r="AQ15" s="65" t="s">
        <v>19</v>
      </c>
      <c r="AR15" s="114" t="s">
        <v>48</v>
      </c>
      <c r="AS15" s="39">
        <v>30</v>
      </c>
      <c r="AT15" s="74"/>
      <c r="AU15" s="75"/>
      <c r="AV15" s="10"/>
      <c r="AW15" s="10"/>
      <c r="AX15" s="22"/>
      <c r="AZ15" s="150"/>
      <c r="BA15" s="65" t="s">
        <v>19</v>
      </c>
      <c r="BB15" s="114" t="s">
        <v>56</v>
      </c>
      <c r="BC15" s="39">
        <v>30</v>
      </c>
      <c r="BD15" s="74"/>
      <c r="BE15" s="75"/>
      <c r="BF15" s="10"/>
      <c r="BG15" s="10"/>
      <c r="BH15" s="22"/>
      <c r="BJ15" s="154"/>
      <c r="BK15" s="28" t="s">
        <v>18</v>
      </c>
      <c r="BL15" s="113" t="str">
        <f>RANK!D3</f>
        <v>Banco de Dados</v>
      </c>
      <c r="BM15" s="51">
        <v>50</v>
      </c>
      <c r="BN15" s="42"/>
      <c r="BO15" s="7">
        <v>0</v>
      </c>
      <c r="BP15" s="4"/>
      <c r="BQ15" s="4">
        <v>1</v>
      </c>
      <c r="BR15" s="20"/>
      <c r="BT15" s="154"/>
      <c r="BU15" s="28" t="s">
        <v>18</v>
      </c>
      <c r="BV15" s="113" t="s">
        <v>15</v>
      </c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51"/>
      <c r="C16" s="28" t="s">
        <v>18</v>
      </c>
      <c r="D16" s="33" t="str">
        <f>$D$7</f>
        <v>Direito Administrativo</v>
      </c>
      <c r="E16" s="39">
        <v>50</v>
      </c>
      <c r="F16" s="42"/>
      <c r="G16" s="7"/>
      <c r="H16" s="7"/>
      <c r="I16" s="5"/>
      <c r="J16" s="18"/>
      <c r="L16" s="156">
        <f>L10+1</f>
        <v>10</v>
      </c>
      <c r="M16" s="98" t="s">
        <v>18</v>
      </c>
      <c r="N16" s="48" t="str">
        <f>$D$8</f>
        <v>Banco de Dados</v>
      </c>
      <c r="O16" s="83">
        <v>50</v>
      </c>
      <c r="P16" s="84"/>
      <c r="Q16" s="9"/>
      <c r="R16" s="12"/>
      <c r="S16" s="12"/>
      <c r="T16" s="81"/>
      <c r="V16" s="167">
        <f>V10+1</f>
        <v>17</v>
      </c>
      <c r="W16" s="45" t="s">
        <v>18</v>
      </c>
      <c r="X16" s="48" t="str">
        <f>$D$4</f>
        <v>Governança TI</v>
      </c>
      <c r="Y16" s="50">
        <v>50</v>
      </c>
      <c r="Z16" s="55"/>
      <c r="AA16" s="85"/>
      <c r="AB16" s="61"/>
      <c r="AC16" s="61"/>
      <c r="AD16" s="62"/>
      <c r="AF16" s="171">
        <f>AF10+1</f>
        <v>24</v>
      </c>
      <c r="AG16" s="82" t="s">
        <v>18</v>
      </c>
      <c r="AH16" s="48" t="str">
        <f>$D$8</f>
        <v>Banco de Dados</v>
      </c>
      <c r="AI16" s="83">
        <v>50</v>
      </c>
      <c r="AJ16" s="84"/>
      <c r="AK16" s="9"/>
      <c r="AL16" s="12"/>
      <c r="AM16" s="12"/>
      <c r="AN16" s="81"/>
      <c r="AP16" s="168"/>
      <c r="AQ16" s="65" t="s">
        <v>19</v>
      </c>
      <c r="AR16" s="114" t="s">
        <v>42</v>
      </c>
      <c r="AS16" s="39">
        <v>20</v>
      </c>
      <c r="AT16" s="69"/>
      <c r="AU16" s="67"/>
      <c r="AV16" s="15"/>
      <c r="AW16" s="15"/>
      <c r="AX16" s="21"/>
      <c r="AZ16" s="150"/>
      <c r="BA16" s="65" t="s">
        <v>19</v>
      </c>
      <c r="BB16" s="114" t="s">
        <v>49</v>
      </c>
      <c r="BC16" s="39">
        <v>20</v>
      </c>
      <c r="BD16" s="69"/>
      <c r="BE16" s="67"/>
      <c r="BF16" s="15"/>
      <c r="BG16" s="15"/>
      <c r="BH16" s="21"/>
      <c r="BJ16" s="154"/>
      <c r="BK16" s="28" t="s">
        <v>19</v>
      </c>
      <c r="BL16" s="114" t="s">
        <v>63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4"/>
      <c r="BU16" s="28" t="s">
        <v>19</v>
      </c>
      <c r="BV16" s="114" t="s">
        <v>63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51"/>
      <c r="C17" s="99" t="s">
        <v>19</v>
      </c>
      <c r="D17" s="89" t="s">
        <v>21</v>
      </c>
      <c r="E17" s="100">
        <v>30</v>
      </c>
      <c r="F17" s="43"/>
      <c r="G17" s="101"/>
      <c r="H17" s="101"/>
      <c r="I17" s="101"/>
      <c r="J17" s="102"/>
      <c r="L17" s="154"/>
      <c r="M17" s="29" t="s">
        <v>18</v>
      </c>
      <c r="N17" s="33" t="str">
        <f>$D$9</f>
        <v>Análise de Dados</v>
      </c>
      <c r="O17" s="51">
        <v>50</v>
      </c>
      <c r="P17" s="42"/>
      <c r="Q17" s="7"/>
      <c r="R17" s="4"/>
      <c r="S17" s="4"/>
      <c r="T17" s="20"/>
      <c r="V17" s="168"/>
      <c r="W17" s="46" t="s">
        <v>18</v>
      </c>
      <c r="X17" s="33" t="str">
        <f>$D$5</f>
        <v>Língua Portuguesa</v>
      </c>
      <c r="Y17" s="51">
        <v>50</v>
      </c>
      <c r="Z17" s="42"/>
      <c r="AA17" s="7"/>
      <c r="AB17" s="4"/>
      <c r="AC17" s="4"/>
      <c r="AD17" s="20"/>
      <c r="AF17" s="168"/>
      <c r="AG17" s="46" t="s">
        <v>18</v>
      </c>
      <c r="AH17" s="33" t="str">
        <f>$D$9</f>
        <v>Análise de Dados</v>
      </c>
      <c r="AI17" s="51">
        <v>50</v>
      </c>
      <c r="AJ17" s="42"/>
      <c r="AK17" s="7"/>
      <c r="AL17" s="4"/>
      <c r="AM17" s="4"/>
      <c r="AN17" s="20"/>
      <c r="AP17" s="170"/>
      <c r="AQ17" s="66" t="s">
        <v>19</v>
      </c>
      <c r="AR17" s="137" t="str">
        <f>RANK!D3</f>
        <v>Banco de Dados</v>
      </c>
      <c r="AS17" s="40">
        <v>10</v>
      </c>
      <c r="AT17" s="70"/>
      <c r="AU17" s="68"/>
      <c r="AV17" s="63"/>
      <c r="AW17" s="63"/>
      <c r="AX17" s="64"/>
      <c r="AZ17" s="172"/>
      <c r="BA17" s="66" t="s">
        <v>19</v>
      </c>
      <c r="BB17" s="137" t="str">
        <f>AR10</f>
        <v>Governança TI</v>
      </c>
      <c r="BC17" s="40">
        <v>10</v>
      </c>
      <c r="BD17" s="70"/>
      <c r="BE17" s="68"/>
      <c r="BF17" s="63"/>
      <c r="BG17" s="63"/>
      <c r="BH17" s="64"/>
      <c r="BJ17" s="154"/>
      <c r="BK17" s="28" t="s">
        <v>19</v>
      </c>
      <c r="BL17" s="114" t="s">
        <v>57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4"/>
      <c r="BU17" s="28" t="s">
        <v>19</v>
      </c>
      <c r="BV17" s="114" t="s">
        <v>57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9">
        <f>B13+1</f>
        <v>4</v>
      </c>
      <c r="C18" s="47" t="s">
        <v>18</v>
      </c>
      <c r="D18" s="48" t="str">
        <f>$D$8</f>
        <v>Banco de Dados</v>
      </c>
      <c r="E18" s="76">
        <v>50</v>
      </c>
      <c r="F18" s="55"/>
      <c r="G18" s="85"/>
      <c r="H18" s="85"/>
      <c r="I18" s="104"/>
      <c r="J18" s="105"/>
      <c r="L18" s="154"/>
      <c r="M18" s="29" t="s">
        <v>18</v>
      </c>
      <c r="N18" s="33" t="str">
        <f>$D$10</f>
        <v>Controle Externo</v>
      </c>
      <c r="O18" s="51">
        <v>50</v>
      </c>
      <c r="P18" s="42"/>
      <c r="Q18" s="7"/>
      <c r="R18" s="4"/>
      <c r="S18" s="4"/>
      <c r="T18" s="20"/>
      <c r="V18" s="168"/>
      <c r="W18" s="46" t="s">
        <v>18</v>
      </c>
      <c r="X18" s="33" t="str">
        <f>$D$6</f>
        <v>Análise de Sistemas</v>
      </c>
      <c r="Y18" s="51">
        <v>50</v>
      </c>
      <c r="Z18" s="42"/>
      <c r="AA18" s="7"/>
      <c r="AB18" s="4"/>
      <c r="AC18" s="4"/>
      <c r="AD18" s="20"/>
      <c r="AF18" s="168"/>
      <c r="AG18" s="46" t="s">
        <v>18</v>
      </c>
      <c r="AH18" s="33" t="str">
        <f>$D$10</f>
        <v>Controle Externo</v>
      </c>
      <c r="AI18" s="51">
        <v>50</v>
      </c>
      <c r="AJ18" s="42"/>
      <c r="AK18" s="7"/>
      <c r="AL18" s="4"/>
      <c r="AM18" s="4"/>
      <c r="AN18" s="20"/>
      <c r="AP18" s="171">
        <f t="shared" ref="AP18" si="0">AP11+1</f>
        <v>31</v>
      </c>
      <c r="AQ18" s="77" t="s">
        <v>18</v>
      </c>
      <c r="AR18" s="112" t="str">
        <f>$D$4</f>
        <v>Governança TI</v>
      </c>
      <c r="AS18" s="78">
        <v>50</v>
      </c>
      <c r="AT18" s="79"/>
      <c r="AU18" s="80"/>
      <c r="AV18" s="12"/>
      <c r="AW18" s="12"/>
      <c r="AX18" s="81"/>
      <c r="AZ18" s="149">
        <f t="shared" ref="AZ18" si="1">AZ11+1</f>
        <v>38</v>
      </c>
      <c r="BA18" s="77" t="s">
        <v>18</v>
      </c>
      <c r="BB18" s="112" t="str">
        <f>$D$8</f>
        <v>Banco de Dados</v>
      </c>
      <c r="BC18" s="78">
        <v>50</v>
      </c>
      <c r="BD18" s="79"/>
      <c r="BE18" s="80"/>
      <c r="BF18" s="12"/>
      <c r="BG18" s="12"/>
      <c r="BH18" s="81"/>
      <c r="BJ18" s="154"/>
      <c r="BK18" s="28" t="s">
        <v>19</v>
      </c>
      <c r="BL18" s="138" t="str">
        <f>RANK!D3</f>
        <v>Banco de Dados</v>
      </c>
      <c r="BM18" s="51">
        <v>20</v>
      </c>
      <c r="BN18" s="56"/>
      <c r="BO18" s="49"/>
      <c r="BP18" s="15"/>
      <c r="BQ18" s="15"/>
      <c r="BR18" s="21"/>
      <c r="BT18" s="154"/>
      <c r="BU18" s="28" t="s">
        <v>19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50"/>
      <c r="C19" s="29" t="s">
        <v>18</v>
      </c>
      <c r="D19" s="33" t="str">
        <f>$D$9</f>
        <v>Análise de Dados</v>
      </c>
      <c r="E19" s="39">
        <v>50</v>
      </c>
      <c r="F19" s="42"/>
      <c r="G19" s="7"/>
      <c r="H19" s="7"/>
      <c r="I19" s="5"/>
      <c r="J19" s="18"/>
      <c r="L19" s="154"/>
      <c r="M19" s="28" t="s">
        <v>18</v>
      </c>
      <c r="N19" s="33" t="str">
        <f>$D$11</f>
        <v>TI Corporativa</v>
      </c>
      <c r="O19" s="51">
        <v>40</v>
      </c>
      <c r="P19" s="42"/>
      <c r="Q19" s="7"/>
      <c r="R19" s="4"/>
      <c r="S19" s="4"/>
      <c r="T19" s="20"/>
      <c r="V19" s="168"/>
      <c r="W19" s="58" t="s">
        <v>18</v>
      </c>
      <c r="X19" s="33" t="str">
        <f>$D$7</f>
        <v>Direito Administrativo</v>
      </c>
      <c r="Y19" s="51">
        <v>40</v>
      </c>
      <c r="Z19" s="42"/>
      <c r="AA19" s="7"/>
      <c r="AB19" s="4"/>
      <c r="AC19" s="4"/>
      <c r="AD19" s="20"/>
      <c r="AF19" s="168"/>
      <c r="AG19" s="58" t="s">
        <v>18</v>
      </c>
      <c r="AH19" s="33" t="str">
        <f>$D$11</f>
        <v>TI Corporativa</v>
      </c>
      <c r="AI19" s="51">
        <v>40</v>
      </c>
      <c r="AJ19" s="42"/>
      <c r="AK19" s="7"/>
      <c r="AL19" s="4"/>
      <c r="AM19" s="4"/>
      <c r="AN19" s="20"/>
      <c r="AP19" s="168"/>
      <c r="AQ19" s="57" t="s">
        <v>18</v>
      </c>
      <c r="AR19" s="113" t="str">
        <f>$D$5</f>
        <v>Língua Portuguesa</v>
      </c>
      <c r="AS19" s="39">
        <v>50</v>
      </c>
      <c r="AT19" s="74"/>
      <c r="AU19" s="72"/>
      <c r="AV19" s="4"/>
      <c r="AW19" s="4"/>
      <c r="AX19" s="20"/>
      <c r="AZ19" s="150"/>
      <c r="BA19" s="57" t="s">
        <v>18</v>
      </c>
      <c r="BB19" s="113" t="str">
        <f>$D$9</f>
        <v>Análise de Dados</v>
      </c>
      <c r="BC19" s="39">
        <v>50</v>
      </c>
      <c r="BD19" s="74"/>
      <c r="BE19" s="72"/>
      <c r="BF19" s="4"/>
      <c r="BG19" s="4"/>
      <c r="BH19" s="20"/>
      <c r="BJ19" s="154"/>
      <c r="BK19" s="28" t="s">
        <v>19</v>
      </c>
      <c r="BL19" s="138" t="str">
        <f>RANK!D8</f>
        <v>Direito Administrativo</v>
      </c>
      <c r="BM19" s="51">
        <v>20</v>
      </c>
      <c r="BN19" s="56"/>
      <c r="BO19" s="49"/>
      <c r="BP19" s="15"/>
      <c r="BQ19" s="15"/>
      <c r="BR19" s="21"/>
      <c r="BT19" s="154"/>
      <c r="BU19" s="28" t="s">
        <v>19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50"/>
      <c r="C20" s="29" t="s">
        <v>18</v>
      </c>
      <c r="D20" s="33" t="str">
        <f>$D$10</f>
        <v>Controle Externo</v>
      </c>
      <c r="E20" s="39">
        <v>60</v>
      </c>
      <c r="F20" s="42"/>
      <c r="G20" s="7"/>
      <c r="H20" s="7"/>
      <c r="I20" s="5"/>
      <c r="J20" s="18"/>
      <c r="L20" s="154"/>
      <c r="M20" s="28" t="s">
        <v>19</v>
      </c>
      <c r="N20" s="34" t="s">
        <v>28</v>
      </c>
      <c r="O20" s="51">
        <v>30</v>
      </c>
      <c r="P20" s="56"/>
      <c r="Q20" s="49"/>
      <c r="R20" s="15"/>
      <c r="S20" s="15"/>
      <c r="T20" s="21"/>
      <c r="V20" s="168"/>
      <c r="W20" s="58" t="s">
        <v>19</v>
      </c>
      <c r="X20" s="34" t="s">
        <v>35</v>
      </c>
      <c r="Y20" s="51">
        <v>30</v>
      </c>
      <c r="Z20" s="56"/>
      <c r="AA20" s="49"/>
      <c r="AB20" s="15"/>
      <c r="AC20" s="15"/>
      <c r="AD20" s="21"/>
      <c r="AF20" s="168"/>
      <c r="AG20" s="58" t="s">
        <v>19</v>
      </c>
      <c r="AH20" s="34" t="s">
        <v>42</v>
      </c>
      <c r="AI20" s="51">
        <v>30</v>
      </c>
      <c r="AJ20" s="56"/>
      <c r="AK20" s="49"/>
      <c r="AL20" s="15"/>
      <c r="AM20" s="15"/>
      <c r="AN20" s="21"/>
      <c r="AP20" s="168"/>
      <c r="AQ20" s="57" t="s">
        <v>18</v>
      </c>
      <c r="AR20" s="113" t="str">
        <f>$D$6</f>
        <v>Análise de Sistemas</v>
      </c>
      <c r="AS20" s="39">
        <v>40</v>
      </c>
      <c r="AT20" s="74"/>
      <c r="AU20" s="72"/>
      <c r="AV20" s="4"/>
      <c r="AW20" s="4"/>
      <c r="AX20" s="20"/>
      <c r="AZ20" s="150"/>
      <c r="BA20" s="57" t="s">
        <v>18</v>
      </c>
      <c r="BB20" s="113" t="str">
        <f>$D$10</f>
        <v>Controle Externo</v>
      </c>
      <c r="BC20" s="39">
        <v>40</v>
      </c>
      <c r="BD20" s="74"/>
      <c r="BE20" s="72"/>
      <c r="BF20" s="4"/>
      <c r="BG20" s="4"/>
      <c r="BH20" s="20"/>
      <c r="BJ20" s="154"/>
      <c r="BK20" s="28" t="s">
        <v>69</v>
      </c>
      <c r="BL20" s="138"/>
      <c r="BM20" s="51">
        <v>10</v>
      </c>
      <c r="BN20" s="56"/>
      <c r="BO20" s="49"/>
      <c r="BP20" s="15"/>
      <c r="BQ20" s="15"/>
      <c r="BR20" s="21"/>
      <c r="BT20" s="154"/>
      <c r="BU20" s="28" t="s">
        <v>69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51"/>
      <c r="C21" s="28" t="s">
        <v>18</v>
      </c>
      <c r="D21" s="33" t="str">
        <f>$D$11</f>
        <v>TI Corporativa</v>
      </c>
      <c r="E21" s="39">
        <v>50</v>
      </c>
      <c r="F21" s="42"/>
      <c r="G21" s="7"/>
      <c r="H21" s="7"/>
      <c r="I21" s="5"/>
      <c r="J21" s="18"/>
      <c r="L21" s="155"/>
      <c r="M21" s="30" t="s">
        <v>19</v>
      </c>
      <c r="N21" s="35" t="s">
        <v>22</v>
      </c>
      <c r="O21" s="52">
        <v>20</v>
      </c>
      <c r="P21" s="44"/>
      <c r="Q21" s="54"/>
      <c r="R21" s="23"/>
      <c r="S21" s="23"/>
      <c r="T21" s="24"/>
      <c r="V21" s="169"/>
      <c r="W21" s="88" t="s">
        <v>19</v>
      </c>
      <c r="X21" s="89" t="s">
        <v>29</v>
      </c>
      <c r="Y21" s="90">
        <v>20</v>
      </c>
      <c r="Z21" s="43"/>
      <c r="AA21" s="95"/>
      <c r="AB21" s="96"/>
      <c r="AC21" s="96"/>
      <c r="AD21" s="97"/>
      <c r="AF21" s="170"/>
      <c r="AG21" s="59" t="s">
        <v>19</v>
      </c>
      <c r="AH21" s="35" t="s">
        <v>36</v>
      </c>
      <c r="AI21" s="52">
        <v>20</v>
      </c>
      <c r="AJ21" s="44"/>
      <c r="AK21" s="54"/>
      <c r="AL21" s="23"/>
      <c r="AM21" s="23"/>
      <c r="AN21" s="24"/>
      <c r="AP21" s="168"/>
      <c r="AQ21" s="65" t="s">
        <v>18</v>
      </c>
      <c r="AR21" s="113" t="str">
        <f>$D$7</f>
        <v>Direito Administrativo</v>
      </c>
      <c r="AS21" s="39">
        <v>40</v>
      </c>
      <c r="AT21" s="74"/>
      <c r="AU21" s="72"/>
      <c r="AV21" s="4"/>
      <c r="AW21" s="4"/>
      <c r="AX21" s="20"/>
      <c r="AZ21" s="150"/>
      <c r="BA21" s="65" t="s">
        <v>18</v>
      </c>
      <c r="BB21" s="113" t="str">
        <f>$D$11</f>
        <v>TI Corporativa</v>
      </c>
      <c r="BC21" s="39">
        <v>40</v>
      </c>
      <c r="BD21" s="74"/>
      <c r="BE21" s="72"/>
      <c r="BF21" s="4"/>
      <c r="BG21" s="4"/>
      <c r="BH21" s="20"/>
      <c r="BJ21" s="154"/>
      <c r="BK21" s="28" t="s">
        <v>69</v>
      </c>
      <c r="BL21" s="138"/>
      <c r="BM21" s="51">
        <v>10</v>
      </c>
      <c r="BN21" s="56"/>
      <c r="BO21" s="49"/>
      <c r="BP21" s="15"/>
      <c r="BQ21" s="15"/>
      <c r="BR21" s="21"/>
      <c r="BT21" s="154"/>
      <c r="BU21" s="28" t="s">
        <v>69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51"/>
      <c r="C22" s="99" t="s">
        <v>19</v>
      </c>
      <c r="D22" s="89" t="s">
        <v>22</v>
      </c>
      <c r="E22" s="100">
        <v>30</v>
      </c>
      <c r="F22" s="43"/>
      <c r="G22" s="101"/>
      <c r="H22" s="101"/>
      <c r="I22" s="101"/>
      <c r="J22" s="102"/>
      <c r="L22" s="156">
        <f>L16+1</f>
        <v>11</v>
      </c>
      <c r="M22" s="98" t="s">
        <v>18</v>
      </c>
      <c r="N22" s="48" t="str">
        <f>$D$4</f>
        <v>Governança TI</v>
      </c>
      <c r="O22" s="83">
        <v>50</v>
      </c>
      <c r="P22" s="84"/>
      <c r="Q22" s="9"/>
      <c r="R22" s="12"/>
      <c r="S22" s="12"/>
      <c r="T22" s="81"/>
      <c r="V22" s="167">
        <f>V16+1</f>
        <v>18</v>
      </c>
      <c r="W22" s="45" t="s">
        <v>18</v>
      </c>
      <c r="X22" s="48" t="str">
        <f>$D$8</f>
        <v>Banco de Dados</v>
      </c>
      <c r="Y22" s="50">
        <v>50</v>
      </c>
      <c r="Z22" s="55"/>
      <c r="AA22" s="85"/>
      <c r="AB22" s="61"/>
      <c r="AC22" s="61"/>
      <c r="AD22" s="62"/>
      <c r="AF22" s="171">
        <f>AF16+1</f>
        <v>25</v>
      </c>
      <c r="AG22" s="82" t="s">
        <v>18</v>
      </c>
      <c r="AH22" s="48" t="str">
        <f>$D$4</f>
        <v>Governança TI</v>
      </c>
      <c r="AI22" s="83">
        <v>50</v>
      </c>
      <c r="AJ22" s="84"/>
      <c r="AK22" s="9"/>
      <c r="AL22" s="12"/>
      <c r="AM22" s="12"/>
      <c r="AN22" s="81"/>
      <c r="AP22" s="168"/>
      <c r="AQ22" s="65" t="s">
        <v>19</v>
      </c>
      <c r="AR22" s="114" t="s">
        <v>49</v>
      </c>
      <c r="AS22" s="39">
        <v>30</v>
      </c>
      <c r="AT22" s="69"/>
      <c r="AU22" s="67"/>
      <c r="AV22" s="15"/>
      <c r="AW22" s="15"/>
      <c r="AX22" s="21"/>
      <c r="AZ22" s="150"/>
      <c r="BA22" s="65" t="s">
        <v>19</v>
      </c>
      <c r="BB22" s="114" t="s">
        <v>57</v>
      </c>
      <c r="BC22" s="39">
        <v>30</v>
      </c>
      <c r="BD22" s="69"/>
      <c r="BE22" s="67"/>
      <c r="BF22" s="15"/>
      <c r="BG22" s="15"/>
      <c r="BH22" s="21"/>
      <c r="BJ22" s="154"/>
      <c r="BK22" s="28" t="s">
        <v>70</v>
      </c>
      <c r="BL22" s="138"/>
      <c r="BM22" s="51">
        <v>10</v>
      </c>
      <c r="BN22" s="56"/>
      <c r="BO22" s="49"/>
      <c r="BP22" s="15"/>
      <c r="BQ22" s="15"/>
      <c r="BR22" s="21"/>
      <c r="BT22" s="154"/>
      <c r="BU22" s="28" t="s">
        <v>70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9">
        <f>B18+1</f>
        <v>5</v>
      </c>
      <c r="C23" s="47" t="s">
        <v>18</v>
      </c>
      <c r="D23" s="48" t="str">
        <f>$D$4</f>
        <v>Governança TI</v>
      </c>
      <c r="E23" s="76">
        <v>50</v>
      </c>
      <c r="F23" s="55"/>
      <c r="G23" s="85"/>
      <c r="H23" s="85"/>
      <c r="I23" s="104"/>
      <c r="J23" s="105"/>
      <c r="L23" s="154"/>
      <c r="M23" s="29" t="s">
        <v>18</v>
      </c>
      <c r="N23" s="33" t="str">
        <f>$D$5</f>
        <v>Língua Portuguesa</v>
      </c>
      <c r="O23" s="51">
        <v>50</v>
      </c>
      <c r="P23" s="42"/>
      <c r="Q23" s="7"/>
      <c r="R23" s="4"/>
      <c r="S23" s="4"/>
      <c r="T23" s="20"/>
      <c r="V23" s="168"/>
      <c r="W23" s="46" t="s">
        <v>18</v>
      </c>
      <c r="X23" s="33" t="str">
        <f>$D$9</f>
        <v>Análise de Dados</v>
      </c>
      <c r="Y23" s="51">
        <v>50</v>
      </c>
      <c r="Z23" s="42"/>
      <c r="AA23" s="7"/>
      <c r="AB23" s="4"/>
      <c r="AC23" s="4"/>
      <c r="AD23" s="20"/>
      <c r="AF23" s="168"/>
      <c r="AG23" s="46" t="s">
        <v>18</v>
      </c>
      <c r="AH23" s="33" t="str">
        <f>$D$5</f>
        <v>Língua Portuguesa</v>
      </c>
      <c r="AI23" s="51">
        <v>50</v>
      </c>
      <c r="AJ23" s="42"/>
      <c r="AK23" s="7"/>
      <c r="AL23" s="4"/>
      <c r="AM23" s="4"/>
      <c r="AN23" s="20"/>
      <c r="AP23" s="168"/>
      <c r="AQ23" s="65" t="s">
        <v>19</v>
      </c>
      <c r="AR23" s="114" t="s">
        <v>43</v>
      </c>
      <c r="AS23" s="39">
        <v>20</v>
      </c>
      <c r="AT23" s="74"/>
      <c r="AU23" s="75"/>
      <c r="AV23" s="10"/>
      <c r="AW23" s="10"/>
      <c r="AX23" s="22"/>
      <c r="AZ23" s="150"/>
      <c r="BA23" s="65" t="s">
        <v>19</v>
      </c>
      <c r="BB23" s="114" t="s">
        <v>50</v>
      </c>
      <c r="BC23" s="39">
        <v>20</v>
      </c>
      <c r="BD23" s="74"/>
      <c r="BE23" s="75"/>
      <c r="BF23" s="10"/>
      <c r="BG23" s="10"/>
      <c r="BH23" s="22"/>
      <c r="BJ23" s="155"/>
      <c r="BK23" s="30" t="s">
        <v>70</v>
      </c>
      <c r="BL23" s="137"/>
      <c r="BM23" s="52">
        <v>10</v>
      </c>
      <c r="BN23" s="86"/>
      <c r="BO23" s="87"/>
      <c r="BP23" s="63"/>
      <c r="BQ23" s="63"/>
      <c r="BR23" s="64"/>
      <c r="BT23" s="155"/>
      <c r="BU23" s="30" t="s">
        <v>70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50"/>
      <c r="C24" s="29" t="s">
        <v>18</v>
      </c>
      <c r="D24" s="33" t="str">
        <f>$D$5</f>
        <v>Língua Portuguesa</v>
      </c>
      <c r="E24" s="39">
        <v>50</v>
      </c>
      <c r="F24" s="42"/>
      <c r="G24" s="7"/>
      <c r="H24" s="7"/>
      <c r="I24" s="5"/>
      <c r="J24" s="18"/>
      <c r="L24" s="154"/>
      <c r="M24" s="29" t="s">
        <v>18</v>
      </c>
      <c r="N24" s="33" t="str">
        <f>$D$6</f>
        <v>Análise de Sistemas</v>
      </c>
      <c r="O24" s="51">
        <v>50</v>
      </c>
      <c r="P24" s="42"/>
      <c r="Q24" s="7"/>
      <c r="R24" s="4"/>
      <c r="S24" s="4"/>
      <c r="T24" s="20"/>
      <c r="V24" s="168"/>
      <c r="W24" s="46" t="s">
        <v>18</v>
      </c>
      <c r="X24" s="33" t="str">
        <f>$D$10</f>
        <v>Controle Externo</v>
      </c>
      <c r="Y24" s="51">
        <v>50</v>
      </c>
      <c r="Z24" s="42"/>
      <c r="AA24" s="7"/>
      <c r="AB24" s="4"/>
      <c r="AC24" s="4"/>
      <c r="AD24" s="20"/>
      <c r="AF24" s="168"/>
      <c r="AG24" s="46" t="s">
        <v>18</v>
      </c>
      <c r="AH24" s="33" t="str">
        <f>$D$6</f>
        <v>Análise de Sistemas</v>
      </c>
      <c r="AI24" s="51">
        <v>50</v>
      </c>
      <c r="AJ24" s="42"/>
      <c r="AK24" s="7"/>
      <c r="AL24" s="4"/>
      <c r="AM24" s="4"/>
      <c r="AN24" s="20"/>
      <c r="AP24" s="170"/>
      <c r="AQ24" s="66" t="s">
        <v>19</v>
      </c>
      <c r="AR24" s="137" t="str">
        <f>RANK!D4</f>
        <v>Língua Portuguesa</v>
      </c>
      <c r="AS24" s="40">
        <v>10</v>
      </c>
      <c r="AT24" s="70"/>
      <c r="AU24" s="68"/>
      <c r="AV24" s="63"/>
      <c r="AW24" s="63"/>
      <c r="AX24" s="64"/>
      <c r="AZ24" s="172"/>
      <c r="BA24" s="66" t="s">
        <v>19</v>
      </c>
      <c r="BB24" s="137" t="str">
        <f>AR17</f>
        <v>Banco de Dados</v>
      </c>
      <c r="BC24" s="40">
        <v>10</v>
      </c>
      <c r="BD24" s="70"/>
      <c r="BE24" s="68"/>
      <c r="BF24" s="63"/>
      <c r="BG24" s="63"/>
      <c r="BH24" s="64"/>
      <c r="BJ24" s="156">
        <f t="shared" ref="BJ24" si="2">BJ14+1</f>
        <v>45</v>
      </c>
      <c r="BK24" s="47" t="s">
        <v>18</v>
      </c>
      <c r="BL24" s="116" t="str">
        <f>$BL$4</f>
        <v>Auditoria em Sistemas de Tecnologia da Informação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6">
        <f t="shared" ref="BT24" si="3">BT14+1</f>
        <v>52</v>
      </c>
      <c r="BU24" s="47" t="s">
        <v>18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50"/>
      <c r="C25" s="29" t="s">
        <v>18</v>
      </c>
      <c r="D25" s="33" t="str">
        <f>$D$6</f>
        <v>Análise de Sistemas</v>
      </c>
      <c r="E25" s="39">
        <v>60</v>
      </c>
      <c r="F25" s="42"/>
      <c r="G25" s="7"/>
      <c r="H25" s="7"/>
      <c r="I25" s="5"/>
      <c r="J25" s="18"/>
      <c r="L25" s="154"/>
      <c r="M25" s="28" t="s">
        <v>18</v>
      </c>
      <c r="N25" s="33" t="str">
        <f>$D$7</f>
        <v>Direito Administrativo</v>
      </c>
      <c r="O25" s="51">
        <v>40</v>
      </c>
      <c r="P25" s="42"/>
      <c r="Q25" s="7"/>
      <c r="R25" s="4"/>
      <c r="S25" s="4"/>
      <c r="T25" s="20"/>
      <c r="V25" s="168"/>
      <c r="W25" s="58" t="s">
        <v>18</v>
      </c>
      <c r="X25" s="33" t="str">
        <f>$D$11</f>
        <v>TI Corporativa</v>
      </c>
      <c r="Y25" s="51">
        <v>40</v>
      </c>
      <c r="Z25" s="42"/>
      <c r="AA25" s="7"/>
      <c r="AB25" s="4"/>
      <c r="AC25" s="4"/>
      <c r="AD25" s="20"/>
      <c r="AF25" s="168"/>
      <c r="AG25" s="58" t="s">
        <v>18</v>
      </c>
      <c r="AH25" s="33" t="str">
        <f>$D$7</f>
        <v>Direito Administrativo</v>
      </c>
      <c r="AI25" s="51">
        <v>40</v>
      </c>
      <c r="AJ25" s="42"/>
      <c r="AK25" s="7"/>
      <c r="AL25" s="4"/>
      <c r="AM25" s="4"/>
      <c r="AN25" s="20"/>
      <c r="AP25" s="171">
        <f t="shared" ref="AP25" si="4">AP18+1</f>
        <v>32</v>
      </c>
      <c r="AQ25" s="77" t="s">
        <v>18</v>
      </c>
      <c r="AR25" s="112" t="str">
        <f>$D$8</f>
        <v>Banco de Dados</v>
      </c>
      <c r="AS25" s="78">
        <v>50</v>
      </c>
      <c r="AT25" s="79"/>
      <c r="AU25" s="80"/>
      <c r="AV25" s="12"/>
      <c r="AW25" s="12"/>
      <c r="AX25" s="81"/>
      <c r="AZ25" s="149">
        <f t="shared" ref="AZ25" si="5">AZ18+1</f>
        <v>39</v>
      </c>
      <c r="BA25" s="77" t="s">
        <v>18</v>
      </c>
      <c r="BB25" s="112" t="str">
        <f>$D$4</f>
        <v>Governança TI</v>
      </c>
      <c r="BC25" s="78">
        <v>50</v>
      </c>
      <c r="BD25" s="79"/>
      <c r="BE25" s="80"/>
      <c r="BF25" s="12"/>
      <c r="BG25" s="12"/>
      <c r="BH25" s="81"/>
      <c r="BJ25" s="154"/>
      <c r="BK25" s="28" t="s">
        <v>18</v>
      </c>
      <c r="BL25" s="113" t="str">
        <f>$BL$5</f>
        <v>Legislação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4"/>
      <c r="BU25" s="28" t="s">
        <v>18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51"/>
      <c r="C26" s="28" t="s">
        <v>18</v>
      </c>
      <c r="D26" s="33" t="str">
        <f>$D$7</f>
        <v>Direito Administrativo</v>
      </c>
      <c r="E26" s="39">
        <v>50</v>
      </c>
      <c r="F26" s="42"/>
      <c r="G26" s="7"/>
      <c r="H26" s="7"/>
      <c r="I26" s="5"/>
      <c r="J26" s="18"/>
      <c r="L26" s="154"/>
      <c r="M26" s="28" t="s">
        <v>19</v>
      </c>
      <c r="N26" s="34" t="s">
        <v>29</v>
      </c>
      <c r="O26" s="51">
        <v>30</v>
      </c>
      <c r="P26" s="42"/>
      <c r="Q26" s="53"/>
      <c r="R26" s="10"/>
      <c r="S26" s="10"/>
      <c r="T26" s="22"/>
      <c r="V26" s="168"/>
      <c r="W26" s="58" t="s">
        <v>19</v>
      </c>
      <c r="X26" s="34" t="s">
        <v>36</v>
      </c>
      <c r="Y26" s="51">
        <v>30</v>
      </c>
      <c r="Z26" s="42"/>
      <c r="AA26" s="53"/>
      <c r="AB26" s="10"/>
      <c r="AC26" s="10"/>
      <c r="AD26" s="22"/>
      <c r="AF26" s="168"/>
      <c r="AG26" s="58" t="s">
        <v>19</v>
      </c>
      <c r="AH26" s="34" t="s">
        <v>43</v>
      </c>
      <c r="AI26" s="51">
        <v>30</v>
      </c>
      <c r="AJ26" s="42"/>
      <c r="AK26" s="53"/>
      <c r="AL26" s="10"/>
      <c r="AM26" s="10"/>
      <c r="AN26" s="22"/>
      <c r="AP26" s="168"/>
      <c r="AQ26" s="57" t="s">
        <v>18</v>
      </c>
      <c r="AR26" s="113" t="str">
        <f>$D$9</f>
        <v>Análise de Dados</v>
      </c>
      <c r="AS26" s="39">
        <v>50</v>
      </c>
      <c r="AT26" s="74"/>
      <c r="AU26" s="72"/>
      <c r="AV26" s="4"/>
      <c r="AW26" s="4"/>
      <c r="AX26" s="20"/>
      <c r="AZ26" s="150"/>
      <c r="BA26" s="57" t="s">
        <v>18</v>
      </c>
      <c r="BB26" s="113" t="str">
        <f>$D$5</f>
        <v>Língua Portuguesa</v>
      </c>
      <c r="BC26" s="39">
        <v>50</v>
      </c>
      <c r="BD26" s="74"/>
      <c r="BE26" s="72"/>
      <c r="BF26" s="4"/>
      <c r="BG26" s="4"/>
      <c r="BH26" s="20"/>
      <c r="BJ26" s="154"/>
      <c r="BK26" s="28" t="s">
        <v>19</v>
      </c>
      <c r="BL26" s="114" t="s">
        <v>64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4"/>
      <c r="BU26" s="28" t="s">
        <v>19</v>
      </c>
      <c r="BV26" s="114" t="s">
        <v>64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51"/>
      <c r="C27" s="99" t="s">
        <v>19</v>
      </c>
      <c r="D27" s="89" t="s">
        <v>23</v>
      </c>
      <c r="E27" s="100">
        <v>30</v>
      </c>
      <c r="F27" s="43"/>
      <c r="G27" s="101"/>
      <c r="H27" s="101"/>
      <c r="I27" s="101"/>
      <c r="J27" s="102"/>
      <c r="L27" s="155"/>
      <c r="M27" s="30" t="s">
        <v>19</v>
      </c>
      <c r="N27" s="35" t="s">
        <v>23</v>
      </c>
      <c r="O27" s="52">
        <v>20</v>
      </c>
      <c r="P27" s="86"/>
      <c r="Q27" s="87"/>
      <c r="R27" s="63"/>
      <c r="S27" s="63"/>
      <c r="T27" s="64"/>
      <c r="V27" s="169"/>
      <c r="W27" s="88" t="s">
        <v>19</v>
      </c>
      <c r="X27" s="89" t="s">
        <v>30</v>
      </c>
      <c r="Y27" s="90">
        <v>20</v>
      </c>
      <c r="Z27" s="91"/>
      <c r="AA27" s="92"/>
      <c r="AB27" s="93"/>
      <c r="AC27" s="93"/>
      <c r="AD27" s="94"/>
      <c r="AF27" s="170"/>
      <c r="AG27" s="59" t="s">
        <v>19</v>
      </c>
      <c r="AH27" s="35" t="s">
        <v>37</v>
      </c>
      <c r="AI27" s="52">
        <v>20</v>
      </c>
      <c r="AJ27" s="86"/>
      <c r="AK27" s="87"/>
      <c r="AL27" s="63"/>
      <c r="AM27" s="63"/>
      <c r="AN27" s="64"/>
      <c r="AP27" s="168"/>
      <c r="AQ27" s="57" t="s">
        <v>18</v>
      </c>
      <c r="AR27" s="113" t="str">
        <f>$D$10</f>
        <v>Controle Externo</v>
      </c>
      <c r="AS27" s="39">
        <v>40</v>
      </c>
      <c r="AT27" s="74"/>
      <c r="AU27" s="72"/>
      <c r="AV27" s="4"/>
      <c r="AW27" s="4"/>
      <c r="AX27" s="20"/>
      <c r="AZ27" s="150"/>
      <c r="BA27" s="57" t="s">
        <v>18</v>
      </c>
      <c r="BB27" s="113" t="str">
        <f>$D$6</f>
        <v>Análise de Sistemas</v>
      </c>
      <c r="BC27" s="39">
        <v>40</v>
      </c>
      <c r="BD27" s="74"/>
      <c r="BE27" s="72"/>
      <c r="BF27" s="4"/>
      <c r="BG27" s="4"/>
      <c r="BH27" s="20"/>
      <c r="BJ27" s="154"/>
      <c r="BK27" s="28" t="s">
        <v>19</v>
      </c>
      <c r="BL27" s="114" t="s">
        <v>58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4"/>
      <c r="BU27" s="28" t="s">
        <v>19</v>
      </c>
      <c r="BV27" s="114" t="s">
        <v>58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9">
        <f>B23+1</f>
        <v>6</v>
      </c>
      <c r="C28" s="47" t="s">
        <v>18</v>
      </c>
      <c r="D28" s="48" t="str">
        <f>$D$8</f>
        <v>Banco de Dados</v>
      </c>
      <c r="E28" s="76">
        <v>50</v>
      </c>
      <c r="F28" s="55"/>
      <c r="G28" s="85"/>
      <c r="H28" s="85"/>
      <c r="I28" s="104"/>
      <c r="J28" s="105"/>
      <c r="L28" s="156">
        <f>L22+1</f>
        <v>12</v>
      </c>
      <c r="M28" s="98" t="s">
        <v>18</v>
      </c>
      <c r="N28" s="48" t="str">
        <f>$D$8</f>
        <v>Banco de Dados</v>
      </c>
      <c r="O28" s="83">
        <v>50</v>
      </c>
      <c r="P28" s="84"/>
      <c r="Q28" s="9"/>
      <c r="R28" s="12"/>
      <c r="S28" s="12"/>
      <c r="T28" s="81"/>
      <c r="V28" s="167">
        <f>V22+1</f>
        <v>19</v>
      </c>
      <c r="W28" s="45" t="s">
        <v>18</v>
      </c>
      <c r="X28" s="48" t="str">
        <f>$D$4</f>
        <v>Governança TI</v>
      </c>
      <c r="Y28" s="50">
        <v>50</v>
      </c>
      <c r="Z28" s="55"/>
      <c r="AA28" s="85"/>
      <c r="AB28" s="61"/>
      <c r="AC28" s="61"/>
      <c r="AD28" s="62"/>
      <c r="AF28" s="171">
        <f>AF22+1</f>
        <v>26</v>
      </c>
      <c r="AG28" s="82" t="s">
        <v>18</v>
      </c>
      <c r="AH28" s="48" t="str">
        <f>$D$8</f>
        <v>Banco de Dados</v>
      </c>
      <c r="AI28" s="83">
        <v>50</v>
      </c>
      <c r="AJ28" s="84"/>
      <c r="AK28" s="9"/>
      <c r="AL28" s="12"/>
      <c r="AM28" s="12"/>
      <c r="AN28" s="81"/>
      <c r="AP28" s="168"/>
      <c r="AQ28" s="65" t="s">
        <v>18</v>
      </c>
      <c r="AR28" s="113" t="str">
        <f>$D$11</f>
        <v>TI Corporativa</v>
      </c>
      <c r="AS28" s="39">
        <v>40</v>
      </c>
      <c r="AT28" s="74"/>
      <c r="AU28" s="72"/>
      <c r="AV28" s="4"/>
      <c r="AW28" s="4"/>
      <c r="AX28" s="20"/>
      <c r="AZ28" s="150"/>
      <c r="BA28" s="65" t="s">
        <v>18</v>
      </c>
      <c r="BB28" s="113" t="str">
        <f>$D$7</f>
        <v>Direito Administrativo</v>
      </c>
      <c r="BC28" s="39">
        <v>40</v>
      </c>
      <c r="BD28" s="74"/>
      <c r="BE28" s="72"/>
      <c r="BF28" s="4"/>
      <c r="BG28" s="4"/>
      <c r="BH28" s="20"/>
      <c r="BJ28" s="154"/>
      <c r="BK28" s="28" t="s">
        <v>19</v>
      </c>
      <c r="BL28" s="138" t="str">
        <f>RANK!D4</f>
        <v>Língua Portuguesa</v>
      </c>
      <c r="BM28" s="51">
        <v>20</v>
      </c>
      <c r="BN28" s="56"/>
      <c r="BO28" s="49"/>
      <c r="BP28" s="15"/>
      <c r="BQ28" s="15"/>
      <c r="BR28" s="21"/>
      <c r="BT28" s="154"/>
      <c r="BU28" s="28" t="s">
        <v>19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50"/>
      <c r="C29" s="29" t="s">
        <v>18</v>
      </c>
      <c r="D29" s="33" t="str">
        <f>$D$9</f>
        <v>Análise de Dados</v>
      </c>
      <c r="E29" s="39">
        <v>50</v>
      </c>
      <c r="F29" s="42"/>
      <c r="G29" s="7"/>
      <c r="H29" s="7"/>
      <c r="I29" s="5"/>
      <c r="J29" s="18"/>
      <c r="L29" s="154"/>
      <c r="M29" s="29" t="s">
        <v>18</v>
      </c>
      <c r="N29" s="33" t="str">
        <f>$D$9</f>
        <v>Análise de Dados</v>
      </c>
      <c r="O29" s="51">
        <v>50</v>
      </c>
      <c r="P29" s="42"/>
      <c r="Q29" s="7"/>
      <c r="R29" s="4"/>
      <c r="S29" s="4"/>
      <c r="T29" s="20"/>
      <c r="V29" s="168"/>
      <c r="W29" s="46" t="s">
        <v>18</v>
      </c>
      <c r="X29" s="33" t="str">
        <f>$D$5</f>
        <v>Língua Portuguesa</v>
      </c>
      <c r="Y29" s="51">
        <v>50</v>
      </c>
      <c r="Z29" s="42"/>
      <c r="AA29" s="7"/>
      <c r="AB29" s="4"/>
      <c r="AC29" s="4"/>
      <c r="AD29" s="20"/>
      <c r="AF29" s="168"/>
      <c r="AG29" s="46" t="s">
        <v>18</v>
      </c>
      <c r="AH29" s="33" t="str">
        <f>$D$9</f>
        <v>Análise de Dados</v>
      </c>
      <c r="AI29" s="51">
        <v>50</v>
      </c>
      <c r="AJ29" s="42"/>
      <c r="AK29" s="7"/>
      <c r="AL29" s="4"/>
      <c r="AM29" s="4"/>
      <c r="AN29" s="20"/>
      <c r="AP29" s="168"/>
      <c r="AQ29" s="65" t="s">
        <v>19</v>
      </c>
      <c r="AR29" s="114" t="s">
        <v>50</v>
      </c>
      <c r="AS29" s="39">
        <v>30</v>
      </c>
      <c r="AT29" s="74"/>
      <c r="AU29" s="75"/>
      <c r="AV29" s="10"/>
      <c r="AW29" s="10"/>
      <c r="AX29" s="22"/>
      <c r="AZ29" s="150"/>
      <c r="BA29" s="65" t="s">
        <v>19</v>
      </c>
      <c r="BB29" s="114" t="s">
        <v>58</v>
      </c>
      <c r="BC29" s="39">
        <v>30</v>
      </c>
      <c r="BD29" s="74"/>
      <c r="BE29" s="75"/>
      <c r="BF29" s="10"/>
      <c r="BG29" s="10"/>
      <c r="BH29" s="22"/>
      <c r="BJ29" s="154"/>
      <c r="BK29" s="28" t="s">
        <v>19</v>
      </c>
      <c r="BL29" s="138" t="str">
        <f>RANK!D9</f>
        <v>TI Corporativa</v>
      </c>
      <c r="BM29" s="51">
        <v>20</v>
      </c>
      <c r="BN29" s="56"/>
      <c r="BO29" s="49"/>
      <c r="BP29" s="15"/>
      <c r="BQ29" s="15"/>
      <c r="BR29" s="21"/>
      <c r="BT29" s="154"/>
      <c r="BU29" s="28" t="s">
        <v>19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50"/>
      <c r="C30" s="29" t="s">
        <v>18</v>
      </c>
      <c r="D30" s="33" t="str">
        <f>$D$10</f>
        <v>Controle Externo</v>
      </c>
      <c r="E30" s="39">
        <v>60</v>
      </c>
      <c r="F30" s="42"/>
      <c r="G30" s="7"/>
      <c r="H30" s="7"/>
      <c r="I30" s="5"/>
      <c r="J30" s="18"/>
      <c r="L30" s="154"/>
      <c r="M30" s="29" t="s">
        <v>18</v>
      </c>
      <c r="N30" s="33" t="str">
        <f>$D$10</f>
        <v>Controle Externo</v>
      </c>
      <c r="O30" s="51">
        <v>50</v>
      </c>
      <c r="P30" s="42"/>
      <c r="Q30" s="7"/>
      <c r="R30" s="4"/>
      <c r="S30" s="4"/>
      <c r="T30" s="20"/>
      <c r="V30" s="168"/>
      <c r="W30" s="46" t="s">
        <v>18</v>
      </c>
      <c r="X30" s="33" t="str">
        <f>$D$6</f>
        <v>Análise de Sistemas</v>
      </c>
      <c r="Y30" s="51">
        <v>50</v>
      </c>
      <c r="Z30" s="42"/>
      <c r="AA30" s="7"/>
      <c r="AB30" s="4"/>
      <c r="AC30" s="4"/>
      <c r="AD30" s="20"/>
      <c r="AF30" s="168"/>
      <c r="AG30" s="46" t="s">
        <v>18</v>
      </c>
      <c r="AH30" s="33" t="str">
        <f>$D$10</f>
        <v>Controle Externo</v>
      </c>
      <c r="AI30" s="51">
        <v>50</v>
      </c>
      <c r="AJ30" s="42"/>
      <c r="AK30" s="7"/>
      <c r="AL30" s="4"/>
      <c r="AM30" s="4"/>
      <c r="AN30" s="20"/>
      <c r="AP30" s="168"/>
      <c r="AQ30" s="65" t="s">
        <v>19</v>
      </c>
      <c r="AR30" s="114" t="s">
        <v>44</v>
      </c>
      <c r="AS30" s="39">
        <v>20</v>
      </c>
      <c r="AT30" s="69"/>
      <c r="AU30" s="67"/>
      <c r="AV30" s="15"/>
      <c r="AW30" s="15"/>
      <c r="AX30" s="21"/>
      <c r="AZ30" s="150"/>
      <c r="BA30" s="65" t="s">
        <v>19</v>
      </c>
      <c r="BB30" s="114" t="s">
        <v>51</v>
      </c>
      <c r="BC30" s="39">
        <v>20</v>
      </c>
      <c r="BD30" s="69"/>
      <c r="BE30" s="67"/>
      <c r="BF30" s="15"/>
      <c r="BG30" s="15"/>
      <c r="BH30" s="21"/>
      <c r="BJ30" s="154"/>
      <c r="BK30" s="28" t="s">
        <v>69</v>
      </c>
      <c r="BL30" s="138"/>
      <c r="BM30" s="51">
        <v>10</v>
      </c>
      <c r="BN30" s="56"/>
      <c r="BO30" s="49"/>
      <c r="BP30" s="15"/>
      <c r="BQ30" s="15"/>
      <c r="BR30" s="21"/>
      <c r="BT30" s="154"/>
      <c r="BU30" s="28" t="s">
        <v>69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51"/>
      <c r="C31" s="28" t="s">
        <v>18</v>
      </c>
      <c r="D31" s="33" t="str">
        <f>$D$11</f>
        <v>TI Corporativa</v>
      </c>
      <c r="E31" s="39">
        <v>50</v>
      </c>
      <c r="F31" s="42"/>
      <c r="G31" s="7"/>
      <c r="H31" s="7"/>
      <c r="I31" s="5"/>
      <c r="J31" s="18"/>
      <c r="L31" s="154"/>
      <c r="M31" s="28" t="s">
        <v>18</v>
      </c>
      <c r="N31" s="33" t="str">
        <f>$D$11</f>
        <v>TI Corporativa</v>
      </c>
      <c r="O31" s="51">
        <v>40</v>
      </c>
      <c r="P31" s="42"/>
      <c r="Q31" s="7"/>
      <c r="R31" s="4"/>
      <c r="S31" s="4"/>
      <c r="T31" s="20"/>
      <c r="V31" s="168"/>
      <c r="W31" s="58" t="s">
        <v>18</v>
      </c>
      <c r="X31" s="33" t="str">
        <f>$D$7</f>
        <v>Direito Administrativo</v>
      </c>
      <c r="Y31" s="51">
        <v>40</v>
      </c>
      <c r="Z31" s="42"/>
      <c r="AA31" s="7"/>
      <c r="AB31" s="4"/>
      <c r="AC31" s="4"/>
      <c r="AD31" s="20"/>
      <c r="AF31" s="168"/>
      <c r="AG31" s="58" t="s">
        <v>18</v>
      </c>
      <c r="AH31" s="33" t="str">
        <f>$D$11</f>
        <v>TI Corporativa</v>
      </c>
      <c r="AI31" s="51">
        <v>40</v>
      </c>
      <c r="AJ31" s="42"/>
      <c r="AK31" s="7"/>
      <c r="AL31" s="4"/>
      <c r="AM31" s="4"/>
      <c r="AN31" s="20"/>
      <c r="AP31" s="170"/>
      <c r="AQ31" s="66" t="s">
        <v>19</v>
      </c>
      <c r="AR31" s="137" t="str">
        <f>RANK!D5</f>
        <v>Análise de Dados</v>
      </c>
      <c r="AS31" s="40">
        <v>10</v>
      </c>
      <c r="AT31" s="70"/>
      <c r="AU31" s="68"/>
      <c r="AV31" s="63"/>
      <c r="AW31" s="63"/>
      <c r="AX31" s="64"/>
      <c r="AZ31" s="172"/>
      <c r="BA31" s="66" t="s">
        <v>19</v>
      </c>
      <c r="BB31" s="115" t="str">
        <f>AR38</f>
        <v>Análise de Sistemas</v>
      </c>
      <c r="BC31" s="40">
        <v>10</v>
      </c>
      <c r="BD31" s="70"/>
      <c r="BE31" s="68"/>
      <c r="BF31" s="63"/>
      <c r="BG31" s="63"/>
      <c r="BH31" s="64"/>
      <c r="BJ31" s="154"/>
      <c r="BK31" s="28" t="s">
        <v>69</v>
      </c>
      <c r="BL31" s="138"/>
      <c r="BM31" s="51">
        <v>10</v>
      </c>
      <c r="BN31" s="56"/>
      <c r="BO31" s="49"/>
      <c r="BP31" s="15"/>
      <c r="BQ31" s="15"/>
      <c r="BR31" s="21"/>
      <c r="BT31" s="154"/>
      <c r="BU31" s="28" t="s">
        <v>69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51"/>
      <c r="C32" s="99" t="s">
        <v>19</v>
      </c>
      <c r="D32" s="89" t="s">
        <v>24</v>
      </c>
      <c r="E32" s="100">
        <v>30</v>
      </c>
      <c r="F32" s="43"/>
      <c r="G32" s="101"/>
      <c r="H32" s="101"/>
      <c r="I32" s="101"/>
      <c r="J32" s="102"/>
      <c r="L32" s="154"/>
      <c r="M32" s="28" t="s">
        <v>19</v>
      </c>
      <c r="N32" s="34" t="s">
        <v>30</v>
      </c>
      <c r="O32" s="51">
        <v>30</v>
      </c>
      <c r="P32" s="42"/>
      <c r="Q32" s="53"/>
      <c r="R32" s="10"/>
      <c r="S32" s="10"/>
      <c r="T32" s="22"/>
      <c r="V32" s="168"/>
      <c r="W32" s="58" t="s">
        <v>19</v>
      </c>
      <c r="X32" s="34" t="s">
        <v>37</v>
      </c>
      <c r="Y32" s="51">
        <v>30</v>
      </c>
      <c r="Z32" s="42"/>
      <c r="AA32" s="53"/>
      <c r="AB32" s="10"/>
      <c r="AC32" s="10"/>
      <c r="AD32" s="22"/>
      <c r="AF32" s="168"/>
      <c r="AG32" s="58" t="s">
        <v>19</v>
      </c>
      <c r="AH32" s="34" t="s">
        <v>44</v>
      </c>
      <c r="AI32" s="51">
        <v>30</v>
      </c>
      <c r="AJ32" s="42"/>
      <c r="AK32" s="53"/>
      <c r="AL32" s="10"/>
      <c r="AM32" s="10"/>
      <c r="AN32" s="22"/>
      <c r="AP32" s="171">
        <f t="shared" ref="AP32" si="6">AP25+1</f>
        <v>33</v>
      </c>
      <c r="AQ32" s="77" t="s">
        <v>18</v>
      </c>
      <c r="AR32" s="112" t="str">
        <f>$D$4</f>
        <v>Governança TI</v>
      </c>
      <c r="AS32" s="78">
        <v>50</v>
      </c>
      <c r="AT32" s="79"/>
      <c r="AU32" s="80"/>
      <c r="AV32" s="12"/>
      <c r="AW32" s="12"/>
      <c r="AX32" s="81"/>
      <c r="AZ32" s="149">
        <f t="shared" ref="AZ32" si="7">AZ25+1</f>
        <v>40</v>
      </c>
      <c r="BA32" s="77" t="s">
        <v>18</v>
      </c>
      <c r="BB32" s="112" t="str">
        <f>$D$8</f>
        <v>Banco de Dados</v>
      </c>
      <c r="BC32" s="78">
        <v>50</v>
      </c>
      <c r="BD32" s="79"/>
      <c r="BE32" s="80"/>
      <c r="BF32" s="12"/>
      <c r="BG32" s="12"/>
      <c r="BH32" s="81"/>
      <c r="BJ32" s="154"/>
      <c r="BK32" s="28" t="s">
        <v>70</v>
      </c>
      <c r="BL32" s="138"/>
      <c r="BM32" s="51">
        <v>10</v>
      </c>
      <c r="BN32" s="56"/>
      <c r="BO32" s="49"/>
      <c r="BP32" s="15"/>
      <c r="BQ32" s="15"/>
      <c r="BR32" s="21"/>
      <c r="BT32" s="154"/>
      <c r="BU32" s="28" t="s">
        <v>70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9">
        <f>B28+1</f>
        <v>7</v>
      </c>
      <c r="C33" s="47" t="s">
        <v>18</v>
      </c>
      <c r="D33" s="48" t="str">
        <f>$D$4</f>
        <v>Governança TI</v>
      </c>
      <c r="E33" s="76">
        <v>50</v>
      </c>
      <c r="F33" s="55"/>
      <c r="G33" s="85"/>
      <c r="H33" s="85"/>
      <c r="I33" s="104"/>
      <c r="J33" s="105"/>
      <c r="L33" s="155"/>
      <c r="M33" s="30" t="s">
        <v>19</v>
      </c>
      <c r="N33" s="35" t="s">
        <v>24</v>
      </c>
      <c r="O33" s="52">
        <v>20</v>
      </c>
      <c r="P33" s="86"/>
      <c r="Q33" s="87"/>
      <c r="R33" s="63"/>
      <c r="S33" s="63"/>
      <c r="T33" s="64"/>
      <c r="V33" s="169"/>
      <c r="W33" s="88" t="s">
        <v>19</v>
      </c>
      <c r="X33" s="89" t="s">
        <v>31</v>
      </c>
      <c r="Y33" s="90">
        <v>20</v>
      </c>
      <c r="Z33" s="91"/>
      <c r="AA33" s="92"/>
      <c r="AB33" s="93"/>
      <c r="AC33" s="93"/>
      <c r="AD33" s="94"/>
      <c r="AF33" s="170"/>
      <c r="AG33" s="59" t="s">
        <v>19</v>
      </c>
      <c r="AH33" s="35" t="s">
        <v>38</v>
      </c>
      <c r="AI33" s="52">
        <v>20</v>
      </c>
      <c r="AJ33" s="86"/>
      <c r="AK33" s="87"/>
      <c r="AL33" s="63"/>
      <c r="AM33" s="63"/>
      <c r="AN33" s="64"/>
      <c r="AP33" s="168"/>
      <c r="AQ33" s="57" t="s">
        <v>18</v>
      </c>
      <c r="AR33" s="113" t="str">
        <f>$D$5</f>
        <v>Língua Portuguesa</v>
      </c>
      <c r="AS33" s="39">
        <v>50</v>
      </c>
      <c r="AT33" s="74"/>
      <c r="AU33" s="72"/>
      <c r="AV33" s="4"/>
      <c r="AW33" s="4"/>
      <c r="AX33" s="20"/>
      <c r="AZ33" s="150"/>
      <c r="BA33" s="57" t="s">
        <v>18</v>
      </c>
      <c r="BB33" s="113" t="str">
        <f>$D$9</f>
        <v>Análise de Dados</v>
      </c>
      <c r="BC33" s="39">
        <v>50</v>
      </c>
      <c r="BD33" s="74"/>
      <c r="BE33" s="72"/>
      <c r="BF33" s="4"/>
      <c r="BG33" s="4"/>
      <c r="BH33" s="20"/>
      <c r="BJ33" s="155"/>
      <c r="BK33" s="30" t="s">
        <v>70</v>
      </c>
      <c r="BL33" s="137"/>
      <c r="BM33" s="52">
        <v>10</v>
      </c>
      <c r="BN33" s="86"/>
      <c r="BO33" s="87"/>
      <c r="BP33" s="63"/>
      <c r="BQ33" s="63"/>
      <c r="BR33" s="64"/>
      <c r="BT33" s="155"/>
      <c r="BU33" s="30" t="s">
        <v>70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50"/>
      <c r="C34" s="29" t="s">
        <v>18</v>
      </c>
      <c r="D34" s="33" t="str">
        <f>$D$5</f>
        <v>Língua Portuguesa</v>
      </c>
      <c r="E34" s="39">
        <v>50</v>
      </c>
      <c r="F34" s="42"/>
      <c r="G34" s="7"/>
      <c r="H34" s="7"/>
      <c r="I34" s="5"/>
      <c r="J34" s="18"/>
      <c r="L34" s="156">
        <f>L28+1</f>
        <v>13</v>
      </c>
      <c r="M34" s="98" t="s">
        <v>18</v>
      </c>
      <c r="N34" s="48" t="str">
        <f>$D$4</f>
        <v>Governança TI</v>
      </c>
      <c r="O34" s="83">
        <v>50</v>
      </c>
      <c r="P34" s="84"/>
      <c r="Q34" s="9"/>
      <c r="R34" s="12"/>
      <c r="S34" s="12"/>
      <c r="T34" s="81"/>
      <c r="V34" s="167">
        <f>V28+1</f>
        <v>20</v>
      </c>
      <c r="W34" s="45" t="s">
        <v>18</v>
      </c>
      <c r="X34" s="48" t="str">
        <f>$D$8</f>
        <v>Banco de Dados</v>
      </c>
      <c r="Y34" s="50">
        <v>50</v>
      </c>
      <c r="Z34" s="55"/>
      <c r="AA34" s="85"/>
      <c r="AB34" s="61"/>
      <c r="AC34" s="61"/>
      <c r="AD34" s="62"/>
      <c r="AF34" s="171">
        <f>AF28+1</f>
        <v>27</v>
      </c>
      <c r="AG34" s="82" t="s">
        <v>18</v>
      </c>
      <c r="AH34" s="48" t="str">
        <f>$D$4</f>
        <v>Governança TI</v>
      </c>
      <c r="AI34" s="83">
        <v>50</v>
      </c>
      <c r="AJ34" s="84"/>
      <c r="AK34" s="9"/>
      <c r="AL34" s="12"/>
      <c r="AM34" s="12"/>
      <c r="AN34" s="81"/>
      <c r="AP34" s="168"/>
      <c r="AQ34" s="57" t="s">
        <v>18</v>
      </c>
      <c r="AR34" s="113" t="str">
        <f>$D$6</f>
        <v>Análise de Sistemas</v>
      </c>
      <c r="AS34" s="39">
        <v>40</v>
      </c>
      <c r="AT34" s="74"/>
      <c r="AU34" s="72"/>
      <c r="AV34" s="4"/>
      <c r="AW34" s="4"/>
      <c r="AX34" s="20"/>
      <c r="AZ34" s="150"/>
      <c r="BA34" s="57" t="s">
        <v>18</v>
      </c>
      <c r="BB34" s="113" t="str">
        <f>$D$10</f>
        <v>Controle Externo</v>
      </c>
      <c r="BC34" s="39">
        <v>40</v>
      </c>
      <c r="BD34" s="74"/>
      <c r="BE34" s="72"/>
      <c r="BF34" s="4"/>
      <c r="BG34" s="4"/>
      <c r="BH34" s="20"/>
      <c r="BJ34" s="156">
        <f t="shared" ref="BJ34" si="8">BJ24+1</f>
        <v>46</v>
      </c>
      <c r="BK34" s="47" t="s">
        <v>18</v>
      </c>
      <c r="BL34" s="116" t="str">
        <f>$BL$14</f>
        <v>Noções de Direitos Humanos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6">
        <f t="shared" ref="BT34" si="9">BT24+1</f>
        <v>53</v>
      </c>
      <c r="BU34" s="47" t="s">
        <v>18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50"/>
      <c r="C35" s="29" t="s">
        <v>18</v>
      </c>
      <c r="D35" s="33" t="str">
        <f>$D$6</f>
        <v>Análise de Sistemas</v>
      </c>
      <c r="E35" s="39">
        <v>60</v>
      </c>
      <c r="F35" s="42"/>
      <c r="G35" s="7"/>
      <c r="H35" s="7"/>
      <c r="I35" s="5"/>
      <c r="J35" s="18"/>
      <c r="L35" s="154"/>
      <c r="M35" s="29" t="s">
        <v>18</v>
      </c>
      <c r="N35" s="33" t="str">
        <f>$D$5</f>
        <v>Língua Portuguesa</v>
      </c>
      <c r="O35" s="51">
        <v>50</v>
      </c>
      <c r="P35" s="42"/>
      <c r="Q35" s="7"/>
      <c r="R35" s="4"/>
      <c r="S35" s="4"/>
      <c r="T35" s="20"/>
      <c r="V35" s="168"/>
      <c r="W35" s="46" t="s">
        <v>18</v>
      </c>
      <c r="X35" s="33" t="str">
        <f>$D$9</f>
        <v>Análise de Dados</v>
      </c>
      <c r="Y35" s="51">
        <v>50</v>
      </c>
      <c r="Z35" s="42"/>
      <c r="AA35" s="7"/>
      <c r="AB35" s="4"/>
      <c r="AC35" s="4"/>
      <c r="AD35" s="20"/>
      <c r="AF35" s="168"/>
      <c r="AG35" s="46" t="s">
        <v>18</v>
      </c>
      <c r="AH35" s="33" t="str">
        <f>$D$5</f>
        <v>Língua Portuguesa</v>
      </c>
      <c r="AI35" s="51">
        <v>50</v>
      </c>
      <c r="AJ35" s="42"/>
      <c r="AK35" s="7"/>
      <c r="AL35" s="4"/>
      <c r="AM35" s="4"/>
      <c r="AN35" s="20"/>
      <c r="AP35" s="168"/>
      <c r="AQ35" s="65" t="s">
        <v>18</v>
      </c>
      <c r="AR35" s="113" t="str">
        <f>$D$7</f>
        <v>Direito Administrativo</v>
      </c>
      <c r="AS35" s="39">
        <v>40</v>
      </c>
      <c r="AT35" s="74"/>
      <c r="AU35" s="72"/>
      <c r="AV35" s="4"/>
      <c r="AW35" s="4"/>
      <c r="AX35" s="20"/>
      <c r="AZ35" s="150"/>
      <c r="BA35" s="65" t="s">
        <v>18</v>
      </c>
      <c r="BB35" s="113" t="str">
        <f>$D$11</f>
        <v>TI Corporativa</v>
      </c>
      <c r="BC35" s="39">
        <v>40</v>
      </c>
      <c r="BD35" s="74"/>
      <c r="BE35" s="72"/>
      <c r="BF35" s="4"/>
      <c r="BG35" s="4"/>
      <c r="BH35" s="20"/>
      <c r="BJ35" s="154"/>
      <c r="BK35" s="28" t="s">
        <v>18</v>
      </c>
      <c r="BL35" s="113" t="str">
        <f>$BL$15</f>
        <v>Banco de Dados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4"/>
      <c r="BU35" s="28" t="s">
        <v>18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51"/>
      <c r="C36" s="28" t="s">
        <v>18</v>
      </c>
      <c r="D36" s="33" t="str">
        <f>$D$7</f>
        <v>Direito Administrativo</v>
      </c>
      <c r="E36" s="39">
        <v>50</v>
      </c>
      <c r="F36" s="42"/>
      <c r="G36" s="7"/>
      <c r="H36" s="7"/>
      <c r="I36" s="5"/>
      <c r="J36" s="18"/>
      <c r="L36" s="154"/>
      <c r="M36" s="29" t="s">
        <v>18</v>
      </c>
      <c r="N36" s="33" t="str">
        <f>$D$6</f>
        <v>Análise de Sistemas</v>
      </c>
      <c r="O36" s="51">
        <v>50</v>
      </c>
      <c r="P36" s="42"/>
      <c r="Q36" s="7"/>
      <c r="R36" s="4"/>
      <c r="S36" s="4"/>
      <c r="T36" s="20"/>
      <c r="V36" s="168"/>
      <c r="W36" s="46" t="s">
        <v>18</v>
      </c>
      <c r="X36" s="33" t="str">
        <f>$D$10</f>
        <v>Controle Externo</v>
      </c>
      <c r="Y36" s="51">
        <v>50</v>
      </c>
      <c r="Z36" s="42"/>
      <c r="AA36" s="7"/>
      <c r="AB36" s="4"/>
      <c r="AC36" s="4"/>
      <c r="AD36" s="20"/>
      <c r="AF36" s="168"/>
      <c r="AG36" s="46" t="s">
        <v>18</v>
      </c>
      <c r="AH36" s="33" t="str">
        <f>$D$6</f>
        <v>Análise de Sistemas</v>
      </c>
      <c r="AI36" s="51">
        <v>50</v>
      </c>
      <c r="AJ36" s="42"/>
      <c r="AK36" s="7"/>
      <c r="AL36" s="4"/>
      <c r="AM36" s="4"/>
      <c r="AN36" s="20"/>
      <c r="AP36" s="168"/>
      <c r="AQ36" s="65" t="s">
        <v>19</v>
      </c>
      <c r="AR36" s="114" t="s">
        <v>51</v>
      </c>
      <c r="AS36" s="39">
        <v>30</v>
      </c>
      <c r="AT36" s="74"/>
      <c r="AU36" s="75"/>
      <c r="AV36" s="10"/>
      <c r="AW36" s="10"/>
      <c r="AX36" s="22"/>
      <c r="AZ36" s="150"/>
      <c r="BA36" s="65" t="s">
        <v>19</v>
      </c>
      <c r="BB36" s="114" t="s">
        <v>59</v>
      </c>
      <c r="BC36" s="39">
        <v>30</v>
      </c>
      <c r="BD36" s="74"/>
      <c r="BE36" s="75"/>
      <c r="BF36" s="10"/>
      <c r="BG36" s="10"/>
      <c r="BH36" s="22"/>
      <c r="BJ36" s="154"/>
      <c r="BK36" s="28" t="s">
        <v>19</v>
      </c>
      <c r="BL36" s="114" t="s">
        <v>65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4"/>
      <c r="BU36" s="28" t="s">
        <v>19</v>
      </c>
      <c r="BV36" s="114" t="s">
        <v>65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2"/>
      <c r="C37" s="30" t="s">
        <v>19</v>
      </c>
      <c r="D37" s="35" t="s">
        <v>25</v>
      </c>
      <c r="E37" s="40">
        <v>30</v>
      </c>
      <c r="F37" s="44"/>
      <c r="G37" s="106"/>
      <c r="H37" s="106"/>
      <c r="I37" s="106"/>
      <c r="J37" s="107"/>
      <c r="L37" s="154"/>
      <c r="M37" s="28" t="s">
        <v>18</v>
      </c>
      <c r="N37" s="33" t="str">
        <f>$D$7</f>
        <v>Direito Administrativo</v>
      </c>
      <c r="O37" s="51">
        <v>40</v>
      </c>
      <c r="P37" s="42"/>
      <c r="Q37" s="7"/>
      <c r="R37" s="4"/>
      <c r="S37" s="4"/>
      <c r="T37" s="20"/>
      <c r="V37" s="168"/>
      <c r="W37" s="58" t="s">
        <v>18</v>
      </c>
      <c r="X37" s="33" t="str">
        <f>$D$11</f>
        <v>TI Corporativa</v>
      </c>
      <c r="Y37" s="51">
        <v>40</v>
      </c>
      <c r="Z37" s="42"/>
      <c r="AA37" s="7"/>
      <c r="AB37" s="4"/>
      <c r="AC37" s="4"/>
      <c r="AD37" s="20"/>
      <c r="AF37" s="168"/>
      <c r="AG37" s="58" t="s">
        <v>18</v>
      </c>
      <c r="AH37" s="33" t="str">
        <f>$D$7</f>
        <v>Direito Administrativo</v>
      </c>
      <c r="AI37" s="51">
        <v>40</v>
      </c>
      <c r="AJ37" s="42"/>
      <c r="AK37" s="7"/>
      <c r="AL37" s="4"/>
      <c r="AM37" s="4"/>
      <c r="AN37" s="20"/>
      <c r="AP37" s="168"/>
      <c r="AQ37" s="65" t="s">
        <v>19</v>
      </c>
      <c r="AR37" s="114" t="s">
        <v>45</v>
      </c>
      <c r="AS37" s="39">
        <v>20</v>
      </c>
      <c r="AT37" s="69"/>
      <c r="AU37" s="67"/>
      <c r="AV37" s="15"/>
      <c r="AW37" s="15"/>
      <c r="AX37" s="21"/>
      <c r="AZ37" s="150"/>
      <c r="BA37" s="65" t="s">
        <v>19</v>
      </c>
      <c r="BB37" s="114" t="s">
        <v>52</v>
      </c>
      <c r="BC37" s="39">
        <v>20</v>
      </c>
      <c r="BD37" s="69"/>
      <c r="BE37" s="67"/>
      <c r="BF37" s="15"/>
      <c r="BG37" s="15"/>
      <c r="BH37" s="21"/>
      <c r="BJ37" s="154"/>
      <c r="BK37" s="28" t="s">
        <v>19</v>
      </c>
      <c r="BL37" s="114" t="s">
        <v>59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4"/>
      <c r="BU37" s="28" t="s">
        <v>19</v>
      </c>
      <c r="BV37" s="114" t="s">
        <v>59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4"/>
      <c r="M38" s="28" t="s">
        <v>19</v>
      </c>
      <c r="N38" s="34" t="s">
        <v>31</v>
      </c>
      <c r="O38" s="51">
        <v>30</v>
      </c>
      <c r="P38" s="42"/>
      <c r="Q38" s="53"/>
      <c r="R38" s="10"/>
      <c r="S38" s="10"/>
      <c r="T38" s="22"/>
      <c r="V38" s="168"/>
      <c r="W38" s="58" t="s">
        <v>19</v>
      </c>
      <c r="X38" s="34" t="s">
        <v>38</v>
      </c>
      <c r="Y38" s="51">
        <v>30</v>
      </c>
      <c r="Z38" s="42"/>
      <c r="AA38" s="53"/>
      <c r="AB38" s="10"/>
      <c r="AC38" s="10"/>
      <c r="AD38" s="22"/>
      <c r="AF38" s="168"/>
      <c r="AG38" s="58" t="s">
        <v>19</v>
      </c>
      <c r="AH38" s="34" t="s">
        <v>45</v>
      </c>
      <c r="AI38" s="51">
        <v>30</v>
      </c>
      <c r="AJ38" s="42"/>
      <c r="AK38" s="53"/>
      <c r="AL38" s="10"/>
      <c r="AM38" s="10"/>
      <c r="AN38" s="22"/>
      <c r="AP38" s="170"/>
      <c r="AQ38" s="66" t="s">
        <v>19</v>
      </c>
      <c r="AR38" s="115" t="str">
        <f>RANK!D6</f>
        <v>Análise de Sistemas</v>
      </c>
      <c r="AS38" s="40">
        <v>10</v>
      </c>
      <c r="AT38" s="70"/>
      <c r="AU38" s="68"/>
      <c r="AV38" s="63"/>
      <c r="AW38" s="63"/>
      <c r="AX38" s="64"/>
      <c r="AZ38" s="172"/>
      <c r="BA38" s="66" t="s">
        <v>19</v>
      </c>
      <c r="BB38" s="137" t="str">
        <f>AR45</f>
        <v>Controle Externo</v>
      </c>
      <c r="BC38" s="40">
        <v>10</v>
      </c>
      <c r="BD38" s="70"/>
      <c r="BE38" s="68"/>
      <c r="BF38" s="63"/>
      <c r="BG38" s="63"/>
      <c r="BH38" s="64"/>
      <c r="BJ38" s="154"/>
      <c r="BK38" s="28" t="s">
        <v>19</v>
      </c>
      <c r="BL38" s="138"/>
      <c r="BM38" s="51">
        <v>20</v>
      </c>
      <c r="BN38" s="56"/>
      <c r="BO38" s="49"/>
      <c r="BP38" s="15"/>
      <c r="BQ38" s="15"/>
      <c r="BR38" s="21"/>
      <c r="BT38" s="154"/>
      <c r="BU38" s="28" t="s">
        <v>19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8"/>
      <c r="C39" s="148"/>
      <c r="D39" s="148"/>
      <c r="E39" s="148"/>
      <c r="F39" s="148"/>
      <c r="G39" s="148"/>
      <c r="H39" s="148"/>
      <c r="I39" s="148"/>
      <c r="J39" s="148"/>
      <c r="L39" s="155"/>
      <c r="M39" s="30" t="s">
        <v>19</v>
      </c>
      <c r="N39" s="35" t="s">
        <v>25</v>
      </c>
      <c r="O39" s="52">
        <v>20</v>
      </c>
      <c r="P39" s="86"/>
      <c r="Q39" s="87"/>
      <c r="R39" s="63"/>
      <c r="S39" s="63"/>
      <c r="T39" s="64"/>
      <c r="V39" s="169"/>
      <c r="W39" s="88" t="s">
        <v>19</v>
      </c>
      <c r="X39" s="89" t="s">
        <v>32</v>
      </c>
      <c r="Y39" s="90">
        <v>20</v>
      </c>
      <c r="Z39" s="91"/>
      <c r="AA39" s="92"/>
      <c r="AB39" s="93"/>
      <c r="AC39" s="93"/>
      <c r="AD39" s="94"/>
      <c r="AF39" s="170"/>
      <c r="AG39" s="59" t="s">
        <v>19</v>
      </c>
      <c r="AH39" s="35" t="s">
        <v>39</v>
      </c>
      <c r="AI39" s="52">
        <v>20</v>
      </c>
      <c r="AJ39" s="86"/>
      <c r="AK39" s="87"/>
      <c r="AL39" s="63"/>
      <c r="AM39" s="63"/>
      <c r="AN39" s="64"/>
      <c r="AP39" s="171">
        <f t="shared" ref="AP39" si="10">AP32+1</f>
        <v>34</v>
      </c>
      <c r="AQ39" s="77" t="s">
        <v>18</v>
      </c>
      <c r="AR39" s="112" t="str">
        <f>$D$8</f>
        <v>Banco de Dados</v>
      </c>
      <c r="AS39" s="78">
        <v>50</v>
      </c>
      <c r="AT39" s="79"/>
      <c r="AU39" s="80"/>
      <c r="AV39" s="12"/>
      <c r="AW39" s="12"/>
      <c r="AX39" s="81"/>
      <c r="AZ39" s="149">
        <f t="shared" ref="AZ39" si="11">AZ32+1</f>
        <v>41</v>
      </c>
      <c r="BA39" s="77" t="s">
        <v>18</v>
      </c>
      <c r="BB39" s="112" t="str">
        <f>$D$4</f>
        <v>Governança TI</v>
      </c>
      <c r="BC39" s="78">
        <v>50</v>
      </c>
      <c r="BD39" s="79"/>
      <c r="BE39" s="80"/>
      <c r="BF39" s="12"/>
      <c r="BG39" s="12"/>
      <c r="BH39" s="81"/>
      <c r="BJ39" s="154"/>
      <c r="BK39" s="28" t="s">
        <v>19</v>
      </c>
      <c r="BL39" s="138"/>
      <c r="BM39" s="51">
        <v>20</v>
      </c>
      <c r="BN39" s="56"/>
      <c r="BO39" s="49"/>
      <c r="BP39" s="15"/>
      <c r="BQ39" s="15"/>
      <c r="BR39" s="21"/>
      <c r="BT39" s="154"/>
      <c r="BU39" s="28" t="s">
        <v>19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6">
        <f>L34+1</f>
        <v>14</v>
      </c>
      <c r="M40" s="98" t="s">
        <v>18</v>
      </c>
      <c r="N40" s="48" t="str">
        <f>$D$8</f>
        <v>Banco de Dados</v>
      </c>
      <c r="O40" s="83">
        <v>50</v>
      </c>
      <c r="P40" s="84"/>
      <c r="Q40" s="9"/>
      <c r="R40" s="12"/>
      <c r="S40" s="12"/>
      <c r="T40" s="81"/>
      <c r="V40" s="167">
        <f>V34+1</f>
        <v>21</v>
      </c>
      <c r="W40" s="45" t="s">
        <v>18</v>
      </c>
      <c r="X40" s="48" t="str">
        <f>$D$4</f>
        <v>Governança TI</v>
      </c>
      <c r="Y40" s="50">
        <v>50</v>
      </c>
      <c r="Z40" s="55"/>
      <c r="AA40" s="85"/>
      <c r="AB40" s="61"/>
      <c r="AC40" s="61"/>
      <c r="AD40" s="62"/>
      <c r="AF40" s="171">
        <f>AF34+1</f>
        <v>28</v>
      </c>
      <c r="AG40" s="82" t="s">
        <v>18</v>
      </c>
      <c r="AH40" s="48" t="str">
        <f>$D$8</f>
        <v>Banco de Dados</v>
      </c>
      <c r="AI40" s="83">
        <v>50</v>
      </c>
      <c r="AJ40" s="84"/>
      <c r="AK40" s="9"/>
      <c r="AL40" s="12"/>
      <c r="AM40" s="12"/>
      <c r="AN40" s="81"/>
      <c r="AP40" s="168"/>
      <c r="AQ40" s="57" t="s">
        <v>18</v>
      </c>
      <c r="AR40" s="113" t="str">
        <f>$D$9</f>
        <v>Análise de Dados</v>
      </c>
      <c r="AS40" s="39">
        <v>50</v>
      </c>
      <c r="AT40" s="74"/>
      <c r="AU40" s="72"/>
      <c r="AV40" s="4"/>
      <c r="AW40" s="4"/>
      <c r="AX40" s="20"/>
      <c r="AZ40" s="150"/>
      <c r="BA40" s="57" t="s">
        <v>18</v>
      </c>
      <c r="BB40" s="113" t="str">
        <f>$D$5</f>
        <v>Língua Portuguesa</v>
      </c>
      <c r="BC40" s="39">
        <v>50</v>
      </c>
      <c r="BD40" s="74"/>
      <c r="BE40" s="72"/>
      <c r="BF40" s="4"/>
      <c r="BG40" s="4"/>
      <c r="BH40" s="20"/>
      <c r="BJ40" s="154"/>
      <c r="BK40" s="28" t="s">
        <v>69</v>
      </c>
      <c r="BL40" s="138"/>
      <c r="BM40" s="51">
        <v>10</v>
      </c>
      <c r="BN40" s="56"/>
      <c r="BO40" s="49"/>
      <c r="BP40" s="15"/>
      <c r="BQ40" s="15"/>
      <c r="BR40" s="21"/>
      <c r="BT40" s="154"/>
      <c r="BU40" s="28" t="s">
        <v>69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4"/>
      <c r="M41" s="29" t="s">
        <v>18</v>
      </c>
      <c r="N41" s="33" t="str">
        <f>$D$9</f>
        <v>Análise de Dados</v>
      </c>
      <c r="O41" s="51">
        <v>50</v>
      </c>
      <c r="P41" s="42"/>
      <c r="Q41" s="7"/>
      <c r="R41" s="4"/>
      <c r="S41" s="4"/>
      <c r="T41" s="20"/>
      <c r="V41" s="168"/>
      <c r="W41" s="46" t="s">
        <v>18</v>
      </c>
      <c r="X41" s="33" t="str">
        <f>$D$5</f>
        <v>Língua Portuguesa</v>
      </c>
      <c r="Y41" s="51">
        <v>50</v>
      </c>
      <c r="Z41" s="42"/>
      <c r="AA41" s="7"/>
      <c r="AB41" s="4"/>
      <c r="AC41" s="4"/>
      <c r="AD41" s="20"/>
      <c r="AF41" s="168"/>
      <c r="AG41" s="46" t="s">
        <v>18</v>
      </c>
      <c r="AH41" s="33" t="str">
        <f>$D$9</f>
        <v>Análise de Dados</v>
      </c>
      <c r="AI41" s="51">
        <v>50</v>
      </c>
      <c r="AJ41" s="42"/>
      <c r="AK41" s="7"/>
      <c r="AL41" s="4"/>
      <c r="AM41" s="4"/>
      <c r="AN41" s="20"/>
      <c r="AP41" s="168"/>
      <c r="AQ41" s="57" t="s">
        <v>18</v>
      </c>
      <c r="AR41" s="113" t="str">
        <f>$D$10</f>
        <v>Controle Externo</v>
      </c>
      <c r="AS41" s="39">
        <v>40</v>
      </c>
      <c r="AT41" s="74"/>
      <c r="AU41" s="72"/>
      <c r="AV41" s="4"/>
      <c r="AW41" s="4"/>
      <c r="AX41" s="20"/>
      <c r="AZ41" s="150"/>
      <c r="BA41" s="57" t="s">
        <v>18</v>
      </c>
      <c r="BB41" s="113" t="str">
        <f>$D$6</f>
        <v>Análise de Sistemas</v>
      </c>
      <c r="BC41" s="39">
        <v>40</v>
      </c>
      <c r="BD41" s="74"/>
      <c r="BE41" s="72"/>
      <c r="BF41" s="4"/>
      <c r="BG41" s="4"/>
      <c r="BH41" s="20"/>
      <c r="BJ41" s="154"/>
      <c r="BK41" s="28" t="s">
        <v>69</v>
      </c>
      <c r="BL41" s="138"/>
      <c r="BM41" s="51">
        <v>10</v>
      </c>
      <c r="BN41" s="56"/>
      <c r="BO41" s="49"/>
      <c r="BP41" s="15"/>
      <c r="BQ41" s="15"/>
      <c r="BR41" s="21"/>
      <c r="BT41" s="154"/>
      <c r="BU41" s="28" t="s">
        <v>69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4"/>
      <c r="M42" s="29" t="s">
        <v>18</v>
      </c>
      <c r="N42" s="33" t="str">
        <f>$D$10</f>
        <v>Controle Externo</v>
      </c>
      <c r="O42" s="51">
        <v>50</v>
      </c>
      <c r="P42" s="42"/>
      <c r="Q42" s="7"/>
      <c r="R42" s="4"/>
      <c r="S42" s="4"/>
      <c r="T42" s="20"/>
      <c r="V42" s="168"/>
      <c r="W42" s="46" t="s">
        <v>18</v>
      </c>
      <c r="X42" s="33" t="str">
        <f>$D$6</f>
        <v>Análise de Sistemas</v>
      </c>
      <c r="Y42" s="51">
        <v>50</v>
      </c>
      <c r="Z42" s="42"/>
      <c r="AA42" s="7"/>
      <c r="AB42" s="4"/>
      <c r="AC42" s="4"/>
      <c r="AD42" s="20"/>
      <c r="AF42" s="168"/>
      <c r="AG42" s="46" t="s">
        <v>18</v>
      </c>
      <c r="AH42" s="33" t="str">
        <f>$D$10</f>
        <v>Controle Externo</v>
      </c>
      <c r="AI42" s="51">
        <v>50</v>
      </c>
      <c r="AJ42" s="42"/>
      <c r="AK42" s="7"/>
      <c r="AL42" s="4"/>
      <c r="AM42" s="4"/>
      <c r="AN42" s="20"/>
      <c r="AP42" s="168"/>
      <c r="AQ42" s="65" t="s">
        <v>18</v>
      </c>
      <c r="AR42" s="113" t="str">
        <f>$D$11</f>
        <v>TI Corporativa</v>
      </c>
      <c r="AS42" s="39">
        <v>40</v>
      </c>
      <c r="AT42" s="74"/>
      <c r="AU42" s="72"/>
      <c r="AV42" s="4"/>
      <c r="AW42" s="4"/>
      <c r="AX42" s="20"/>
      <c r="AZ42" s="150"/>
      <c r="BA42" s="65" t="s">
        <v>18</v>
      </c>
      <c r="BB42" s="113" t="str">
        <f>$D$7</f>
        <v>Direito Administrativo</v>
      </c>
      <c r="BC42" s="39">
        <v>40</v>
      </c>
      <c r="BD42" s="74"/>
      <c r="BE42" s="72"/>
      <c r="BF42" s="4"/>
      <c r="BG42" s="4"/>
      <c r="BH42" s="20"/>
      <c r="BJ42" s="154"/>
      <c r="BK42" s="28" t="s">
        <v>70</v>
      </c>
      <c r="BL42" s="138"/>
      <c r="BM42" s="51">
        <v>10</v>
      </c>
      <c r="BN42" s="56"/>
      <c r="BO42" s="49"/>
      <c r="BP42" s="15"/>
      <c r="BQ42" s="15"/>
      <c r="BR42" s="21"/>
      <c r="BT42" s="154"/>
      <c r="BU42" s="28" t="s">
        <v>70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4"/>
      <c r="M43" s="28" t="s">
        <v>18</v>
      </c>
      <c r="N43" s="33" t="str">
        <f>$D$11</f>
        <v>TI Corporativa</v>
      </c>
      <c r="O43" s="51">
        <v>40</v>
      </c>
      <c r="P43" s="42"/>
      <c r="Q43" s="7"/>
      <c r="R43" s="4"/>
      <c r="S43" s="4"/>
      <c r="T43" s="20"/>
      <c r="V43" s="168"/>
      <c r="W43" s="58" t="s">
        <v>18</v>
      </c>
      <c r="X43" s="33" t="str">
        <f>$D$7</f>
        <v>Direito Administrativo</v>
      </c>
      <c r="Y43" s="51">
        <v>40</v>
      </c>
      <c r="Z43" s="42"/>
      <c r="AA43" s="7"/>
      <c r="AB43" s="4"/>
      <c r="AC43" s="4"/>
      <c r="AD43" s="20"/>
      <c r="AF43" s="168"/>
      <c r="AG43" s="58" t="s">
        <v>18</v>
      </c>
      <c r="AH43" s="33" t="str">
        <f>$D$11</f>
        <v>TI Corporativa</v>
      </c>
      <c r="AI43" s="51">
        <v>40</v>
      </c>
      <c r="AJ43" s="42"/>
      <c r="AK43" s="7"/>
      <c r="AL43" s="4"/>
      <c r="AM43" s="4"/>
      <c r="AN43" s="20"/>
      <c r="AP43" s="168"/>
      <c r="AQ43" s="65" t="s">
        <v>19</v>
      </c>
      <c r="AR43" s="114" t="s">
        <v>52</v>
      </c>
      <c r="AS43" s="39">
        <v>30</v>
      </c>
      <c r="AT43" s="74"/>
      <c r="AU43" s="75"/>
      <c r="AV43" s="10"/>
      <c r="AW43" s="10"/>
      <c r="AX43" s="22"/>
      <c r="AZ43" s="150"/>
      <c r="BA43" s="65" t="s">
        <v>19</v>
      </c>
      <c r="BB43" s="114" t="s">
        <v>60</v>
      </c>
      <c r="BC43" s="39">
        <v>30</v>
      </c>
      <c r="BD43" s="74"/>
      <c r="BE43" s="75"/>
      <c r="BF43" s="10"/>
      <c r="BG43" s="10"/>
      <c r="BH43" s="22"/>
      <c r="BJ43" s="155"/>
      <c r="BK43" s="30" t="s">
        <v>70</v>
      </c>
      <c r="BL43" s="137"/>
      <c r="BM43" s="52">
        <v>10</v>
      </c>
      <c r="BN43" s="86"/>
      <c r="BO43" s="87"/>
      <c r="BP43" s="63"/>
      <c r="BQ43" s="63"/>
      <c r="BR43" s="64"/>
      <c r="BT43" s="155"/>
      <c r="BU43" s="30" t="s">
        <v>70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4"/>
      <c r="M44" s="28" t="s">
        <v>19</v>
      </c>
      <c r="N44" s="34" t="s">
        <v>32</v>
      </c>
      <c r="O44" s="51">
        <v>30</v>
      </c>
      <c r="P44" s="56"/>
      <c r="Q44" s="49"/>
      <c r="R44" s="15"/>
      <c r="S44" s="15"/>
      <c r="T44" s="21"/>
      <c r="V44" s="168"/>
      <c r="W44" s="58" t="s">
        <v>19</v>
      </c>
      <c r="X44" s="34" t="s">
        <v>39</v>
      </c>
      <c r="Y44" s="51">
        <v>30</v>
      </c>
      <c r="Z44" s="56"/>
      <c r="AA44" s="49"/>
      <c r="AB44" s="15"/>
      <c r="AC44" s="15"/>
      <c r="AD44" s="21"/>
      <c r="AF44" s="168"/>
      <c r="AG44" s="58" t="s">
        <v>19</v>
      </c>
      <c r="AH44" s="34" t="s">
        <v>46</v>
      </c>
      <c r="AI44" s="51">
        <v>30</v>
      </c>
      <c r="AJ44" s="56"/>
      <c r="AK44" s="49"/>
      <c r="AL44" s="15"/>
      <c r="AM44" s="15"/>
      <c r="AN44" s="21"/>
      <c r="AP44" s="168"/>
      <c r="AQ44" s="65" t="s">
        <v>19</v>
      </c>
      <c r="AR44" s="114" t="s">
        <v>46</v>
      </c>
      <c r="AS44" s="39">
        <v>20</v>
      </c>
      <c r="AT44" s="69"/>
      <c r="AU44" s="67"/>
      <c r="AV44" s="15"/>
      <c r="AW44" s="15"/>
      <c r="AX44" s="21"/>
      <c r="AZ44" s="150"/>
      <c r="BA44" s="65" t="s">
        <v>19</v>
      </c>
      <c r="BB44" s="114" t="s">
        <v>53</v>
      </c>
      <c r="BC44" s="39">
        <v>20</v>
      </c>
      <c r="BD44" s="69"/>
      <c r="BE44" s="67"/>
      <c r="BF44" s="15"/>
      <c r="BG44" s="15"/>
      <c r="BH44" s="21"/>
      <c r="BJ44" s="156">
        <f t="shared" ref="BJ44" si="12">BJ34+1</f>
        <v>47</v>
      </c>
      <c r="BK44" s="47" t="s">
        <v>18</v>
      </c>
      <c r="BL44" s="116" t="str">
        <f>$BL$4</f>
        <v>Auditoria em Sistemas de Tecnologia da Informação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6">
        <f t="shared" ref="BT44" si="13">BT34+1</f>
        <v>54</v>
      </c>
      <c r="BU44" s="47" t="s">
        <v>18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5"/>
      <c r="M45" s="30" t="s">
        <v>19</v>
      </c>
      <c r="N45" s="35" t="s">
        <v>26</v>
      </c>
      <c r="O45" s="52">
        <v>20</v>
      </c>
      <c r="P45" s="44"/>
      <c r="Q45" s="54"/>
      <c r="R45" s="23"/>
      <c r="S45" s="23"/>
      <c r="T45" s="24"/>
      <c r="V45" s="170"/>
      <c r="W45" s="59" t="s">
        <v>19</v>
      </c>
      <c r="X45" s="35" t="s">
        <v>33</v>
      </c>
      <c r="Y45" s="52">
        <v>20</v>
      </c>
      <c r="Z45" s="44"/>
      <c r="AA45" s="54"/>
      <c r="AB45" s="23"/>
      <c r="AC45" s="23"/>
      <c r="AD45" s="24"/>
      <c r="AF45" s="170"/>
      <c r="AG45" s="59" t="s">
        <v>19</v>
      </c>
      <c r="AH45" s="35" t="s">
        <v>40</v>
      </c>
      <c r="AI45" s="52">
        <v>20</v>
      </c>
      <c r="AJ45" s="44"/>
      <c r="AK45" s="54"/>
      <c r="AL45" s="23"/>
      <c r="AM45" s="23"/>
      <c r="AN45" s="24"/>
      <c r="AP45" s="170"/>
      <c r="AQ45" s="66" t="s">
        <v>19</v>
      </c>
      <c r="AR45" s="137" t="str">
        <f>RANK!D7</f>
        <v>Controle Externo</v>
      </c>
      <c r="AS45" s="40">
        <v>10</v>
      </c>
      <c r="AT45" s="70"/>
      <c r="AU45" s="68"/>
      <c r="AV45" s="63"/>
      <c r="AW45" s="63"/>
      <c r="AX45" s="64"/>
      <c r="AZ45" s="172"/>
      <c r="BA45" s="66" t="s">
        <v>19</v>
      </c>
      <c r="BB45" s="115" t="s">
        <v>54</v>
      </c>
      <c r="BC45" s="40">
        <v>10</v>
      </c>
      <c r="BD45" s="70"/>
      <c r="BE45" s="68"/>
      <c r="BF45" s="63"/>
      <c r="BG45" s="63"/>
      <c r="BH45" s="64"/>
      <c r="BJ45" s="154"/>
      <c r="BK45" s="28" t="s">
        <v>18</v>
      </c>
      <c r="BL45" s="113" t="str">
        <f>$BL$5</f>
        <v>Legislação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4"/>
      <c r="BU45" s="28" t="s">
        <v>18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71">
        <f t="shared" ref="AP46" si="14">AP39+1</f>
        <v>35</v>
      </c>
      <c r="AQ46" s="77" t="s">
        <v>18</v>
      </c>
      <c r="AR46" s="112" t="str">
        <f>$D$4</f>
        <v>Governança TI</v>
      </c>
      <c r="AS46" s="78">
        <v>50</v>
      </c>
      <c r="AT46" s="79"/>
      <c r="AU46" s="80"/>
      <c r="AV46" s="12"/>
      <c r="AW46" s="12"/>
      <c r="AX46" s="81"/>
      <c r="AZ46" s="149">
        <f t="shared" ref="AZ46" si="15">AZ39+1</f>
        <v>42</v>
      </c>
      <c r="BA46" s="77" t="s">
        <v>18</v>
      </c>
      <c r="BB46" s="112" t="str">
        <f>$D$8</f>
        <v>Banco de Dados</v>
      </c>
      <c r="BC46" s="78">
        <v>50</v>
      </c>
      <c r="BD46" s="79"/>
      <c r="BE46" s="80"/>
      <c r="BF46" s="12"/>
      <c r="BG46" s="12"/>
      <c r="BH46" s="81"/>
      <c r="BJ46" s="154"/>
      <c r="BK46" s="28" t="s">
        <v>19</v>
      </c>
      <c r="BL46" s="114" t="s">
        <v>66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4"/>
      <c r="BU46" s="28" t="s">
        <v>19</v>
      </c>
      <c r="BV46" s="114" t="s">
        <v>66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8"/>
      <c r="AQ47" s="57" t="s">
        <v>18</v>
      </c>
      <c r="AR47" s="113" t="str">
        <f>$D$5</f>
        <v>Língua Portuguesa</v>
      </c>
      <c r="AS47" s="39">
        <v>50</v>
      </c>
      <c r="AT47" s="74"/>
      <c r="AU47" s="72"/>
      <c r="AV47" s="4"/>
      <c r="AW47" s="4"/>
      <c r="AX47" s="20"/>
      <c r="AZ47" s="150"/>
      <c r="BA47" s="57" t="s">
        <v>18</v>
      </c>
      <c r="BB47" s="113" t="str">
        <f>$D$9</f>
        <v>Análise de Dados</v>
      </c>
      <c r="BC47" s="39">
        <v>50</v>
      </c>
      <c r="BD47" s="74"/>
      <c r="BE47" s="72"/>
      <c r="BF47" s="4"/>
      <c r="BG47" s="4"/>
      <c r="BH47" s="20"/>
      <c r="BJ47" s="154"/>
      <c r="BK47" s="28" t="s">
        <v>19</v>
      </c>
      <c r="BL47" s="114" t="s">
        <v>60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4"/>
      <c r="BU47" s="28" t="s">
        <v>19</v>
      </c>
      <c r="BV47" s="114" t="s">
        <v>60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8"/>
      <c r="AQ48" s="57" t="s">
        <v>18</v>
      </c>
      <c r="AR48" s="113" t="str">
        <f>$D$6</f>
        <v>Análise de Sistemas</v>
      </c>
      <c r="AS48" s="39">
        <v>40</v>
      </c>
      <c r="AT48" s="74"/>
      <c r="AU48" s="72"/>
      <c r="AV48" s="4"/>
      <c r="AW48" s="4"/>
      <c r="AX48" s="20"/>
      <c r="AZ48" s="150"/>
      <c r="BA48" s="57" t="s">
        <v>18</v>
      </c>
      <c r="BB48" s="113" t="str">
        <f>$D$10</f>
        <v>Controle Externo</v>
      </c>
      <c r="BC48" s="39">
        <v>40</v>
      </c>
      <c r="BD48" s="74"/>
      <c r="BE48" s="72"/>
      <c r="BF48" s="4"/>
      <c r="BG48" s="4"/>
      <c r="BH48" s="20"/>
      <c r="BJ48" s="154"/>
      <c r="BK48" s="28" t="s">
        <v>19</v>
      </c>
      <c r="BL48" s="138"/>
      <c r="BM48" s="51">
        <v>20</v>
      </c>
      <c r="BN48" s="56"/>
      <c r="BO48" s="49"/>
      <c r="BP48" s="15"/>
      <c r="BQ48" s="15"/>
      <c r="BR48" s="21"/>
      <c r="BT48" s="154"/>
      <c r="BU48" s="28" t="s">
        <v>19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8"/>
      <c r="AQ49" s="65" t="s">
        <v>18</v>
      </c>
      <c r="AR49" s="113" t="str">
        <f>$D$7</f>
        <v>Direito Administrativo</v>
      </c>
      <c r="AS49" s="39">
        <v>40</v>
      </c>
      <c r="AT49" s="74"/>
      <c r="AU49" s="72"/>
      <c r="AV49" s="4"/>
      <c r="AW49" s="4"/>
      <c r="AX49" s="20"/>
      <c r="AZ49" s="150"/>
      <c r="BA49" s="65" t="s">
        <v>18</v>
      </c>
      <c r="BB49" s="113" t="str">
        <f>$D$11</f>
        <v>TI Corporativa</v>
      </c>
      <c r="BC49" s="39">
        <v>40</v>
      </c>
      <c r="BD49" s="74"/>
      <c r="BE49" s="72"/>
      <c r="BF49" s="4"/>
      <c r="BG49" s="4"/>
      <c r="BH49" s="20"/>
      <c r="BJ49" s="154"/>
      <c r="BK49" s="28" t="s">
        <v>19</v>
      </c>
      <c r="BL49" s="138"/>
      <c r="BM49" s="51">
        <v>20</v>
      </c>
      <c r="BN49" s="56"/>
      <c r="BO49" s="49"/>
      <c r="BP49" s="15"/>
      <c r="BQ49" s="15"/>
      <c r="BR49" s="21"/>
      <c r="BT49" s="154"/>
      <c r="BU49" s="28" t="s">
        <v>19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8"/>
      <c r="AQ50" s="65" t="s">
        <v>19</v>
      </c>
      <c r="AR50" s="114" t="s">
        <v>53</v>
      </c>
      <c r="AS50" s="39">
        <v>30</v>
      </c>
      <c r="AT50" s="69"/>
      <c r="AU50" s="67"/>
      <c r="AV50" s="15"/>
      <c r="AW50" s="15"/>
      <c r="AX50" s="21"/>
      <c r="AZ50" s="150"/>
      <c r="BA50" s="65" t="s">
        <v>19</v>
      </c>
      <c r="BB50" s="114" t="s">
        <v>61</v>
      </c>
      <c r="BC50" s="39">
        <v>30</v>
      </c>
      <c r="BD50" s="69"/>
      <c r="BE50" s="67"/>
      <c r="BF50" s="15"/>
      <c r="BG50" s="15"/>
      <c r="BH50" s="21"/>
      <c r="BJ50" s="154"/>
      <c r="BK50" s="28" t="s">
        <v>69</v>
      </c>
      <c r="BL50" s="138"/>
      <c r="BM50" s="51">
        <v>10</v>
      </c>
      <c r="BN50" s="56"/>
      <c r="BO50" s="49"/>
      <c r="BP50" s="15"/>
      <c r="BQ50" s="15"/>
      <c r="BR50" s="21"/>
      <c r="BT50" s="154"/>
      <c r="BU50" s="28" t="s">
        <v>69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8"/>
      <c r="AQ51" s="65" t="s">
        <v>19</v>
      </c>
      <c r="AR51" s="114" t="s">
        <v>47</v>
      </c>
      <c r="AS51" s="39">
        <v>20</v>
      </c>
      <c r="AT51" s="74"/>
      <c r="AU51" s="75"/>
      <c r="AV51" s="10"/>
      <c r="AW51" s="10"/>
      <c r="AX51" s="22"/>
      <c r="AZ51" s="150"/>
      <c r="BA51" s="65" t="s">
        <v>19</v>
      </c>
      <c r="BB51" s="114" t="s">
        <v>55</v>
      </c>
      <c r="BC51" s="39">
        <v>20</v>
      </c>
      <c r="BD51" s="74"/>
      <c r="BE51" s="75"/>
      <c r="BF51" s="10"/>
      <c r="BG51" s="10"/>
      <c r="BH51" s="22"/>
      <c r="BJ51" s="154"/>
      <c r="BK51" s="28" t="s">
        <v>69</v>
      </c>
      <c r="BL51" s="138"/>
      <c r="BM51" s="51">
        <v>10</v>
      </c>
      <c r="BN51" s="56"/>
      <c r="BO51" s="49"/>
      <c r="BP51" s="15"/>
      <c r="BQ51" s="15"/>
      <c r="BR51" s="21"/>
      <c r="BT51" s="154"/>
      <c r="BU51" s="28" t="s">
        <v>69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70"/>
      <c r="AQ52" s="66" t="s">
        <v>19</v>
      </c>
      <c r="AR52" s="137" t="str">
        <f>RANK!D8</f>
        <v>Direito Administrativo</v>
      </c>
      <c r="AS52" s="40">
        <v>10</v>
      </c>
      <c r="AT52" s="70"/>
      <c r="AU52" s="68"/>
      <c r="AV52" s="63"/>
      <c r="AW52" s="63"/>
      <c r="AX52" s="64"/>
      <c r="AZ52" s="172"/>
      <c r="BA52" s="66" t="s">
        <v>19</v>
      </c>
      <c r="BB52" s="137" t="str">
        <f>AR24</f>
        <v>Língua Portuguesa</v>
      </c>
      <c r="BC52" s="40">
        <v>10</v>
      </c>
      <c r="BD52" s="70"/>
      <c r="BE52" s="68"/>
      <c r="BF52" s="63"/>
      <c r="BG52" s="63"/>
      <c r="BH52" s="64"/>
      <c r="BJ52" s="154"/>
      <c r="BK52" s="28" t="s">
        <v>70</v>
      </c>
      <c r="BL52" s="138"/>
      <c r="BM52" s="51">
        <v>10</v>
      </c>
      <c r="BN52" s="56"/>
      <c r="BO52" s="49"/>
      <c r="BP52" s="15"/>
      <c r="BQ52" s="15"/>
      <c r="BR52" s="21"/>
      <c r="BT52" s="154"/>
      <c r="BU52" s="28" t="s">
        <v>70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5"/>
      <c r="BK53" s="30" t="s">
        <v>70</v>
      </c>
      <c r="BL53" s="137"/>
      <c r="BM53" s="52">
        <v>10</v>
      </c>
      <c r="BN53" s="86"/>
      <c r="BO53" s="87"/>
      <c r="BP53" s="63"/>
      <c r="BQ53" s="63"/>
      <c r="BR53" s="64"/>
      <c r="BT53" s="155"/>
      <c r="BU53" s="30" t="s">
        <v>70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6">
        <f t="shared" ref="BJ54" si="16">BJ44+1</f>
        <v>48</v>
      </c>
      <c r="BK54" s="47" t="s">
        <v>18</v>
      </c>
      <c r="BL54" s="116" t="str">
        <f>$BL$14</f>
        <v>Noções de Direitos Humanos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6">
        <f t="shared" ref="BT54" si="17">BT44+1</f>
        <v>55</v>
      </c>
      <c r="BU54" s="47" t="s">
        <v>18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4"/>
      <c r="BK55" s="28" t="s">
        <v>18</v>
      </c>
      <c r="BL55" s="113" t="str">
        <f>$BL$15</f>
        <v>Banco de Dados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4"/>
      <c r="BU55" s="28" t="s">
        <v>18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4"/>
      <c r="BK56" s="28" t="s">
        <v>19</v>
      </c>
      <c r="BL56" s="114" t="s">
        <v>67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4"/>
      <c r="BU56" s="28" t="s">
        <v>19</v>
      </c>
      <c r="BV56" s="114" t="s">
        <v>67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4"/>
      <c r="BK57" s="28" t="s">
        <v>19</v>
      </c>
      <c r="BL57" s="114" t="s">
        <v>61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4"/>
      <c r="BU57" s="28" t="s">
        <v>19</v>
      </c>
      <c r="BV57" s="114" t="s">
        <v>61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4"/>
      <c r="BK58" s="28" t="s">
        <v>19</v>
      </c>
      <c r="BL58" s="138"/>
      <c r="BM58" s="51">
        <v>20</v>
      </c>
      <c r="BN58" s="56"/>
      <c r="BO58" s="49"/>
      <c r="BP58" s="15"/>
      <c r="BQ58" s="15"/>
      <c r="BR58" s="21"/>
      <c r="BT58" s="154"/>
      <c r="BU58" s="28" t="s">
        <v>19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4"/>
      <c r="BK59" s="28" t="s">
        <v>19</v>
      </c>
      <c r="BL59" s="138"/>
      <c r="BM59" s="51">
        <v>20</v>
      </c>
      <c r="BN59" s="56"/>
      <c r="BO59" s="49"/>
      <c r="BP59" s="15"/>
      <c r="BQ59" s="15"/>
      <c r="BR59" s="21"/>
      <c r="BT59" s="154"/>
      <c r="BU59" s="28" t="s">
        <v>19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4"/>
      <c r="BK60" s="28" t="s">
        <v>69</v>
      </c>
      <c r="BL60" s="138"/>
      <c r="BM60" s="51">
        <v>10</v>
      </c>
      <c r="BN60" s="56"/>
      <c r="BO60" s="49"/>
      <c r="BP60" s="15"/>
      <c r="BQ60" s="15"/>
      <c r="BR60" s="21"/>
      <c r="BT60" s="154"/>
      <c r="BU60" s="28" t="s">
        <v>69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4"/>
      <c r="BK61" s="28" t="s">
        <v>69</v>
      </c>
      <c r="BL61" s="138"/>
      <c r="BM61" s="51">
        <v>10</v>
      </c>
      <c r="BN61" s="56"/>
      <c r="BO61" s="49"/>
      <c r="BP61" s="15"/>
      <c r="BQ61" s="15"/>
      <c r="BR61" s="21"/>
      <c r="BT61" s="154"/>
      <c r="BU61" s="28" t="s">
        <v>69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4"/>
      <c r="BK62" s="28" t="s">
        <v>70</v>
      </c>
      <c r="BL62" s="138"/>
      <c r="BM62" s="51">
        <v>10</v>
      </c>
      <c r="BN62" s="56"/>
      <c r="BO62" s="49"/>
      <c r="BP62" s="15"/>
      <c r="BQ62" s="15"/>
      <c r="BR62" s="21"/>
      <c r="BT62" s="154"/>
      <c r="BU62" s="28" t="s">
        <v>70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5"/>
      <c r="BK63" s="30" t="s">
        <v>70</v>
      </c>
      <c r="BL63" s="137"/>
      <c r="BM63" s="52">
        <v>10</v>
      </c>
      <c r="BN63" s="86"/>
      <c r="BO63" s="87"/>
      <c r="BP63" s="63"/>
      <c r="BQ63" s="63"/>
      <c r="BR63" s="64"/>
      <c r="BT63" s="155"/>
      <c r="BU63" s="30" t="s">
        <v>70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6">
        <f t="shared" ref="BJ64" si="18">BJ54+1</f>
        <v>49</v>
      </c>
      <c r="BK64" s="47" t="s">
        <v>18</v>
      </c>
      <c r="BL64" s="116" t="str">
        <f>$BL$4</f>
        <v>Auditoria em Sistemas de Tecnologia da Informação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6">
        <f t="shared" ref="BT64" si="19">BT54+1</f>
        <v>56</v>
      </c>
      <c r="BU64" s="47" t="s">
        <v>18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4"/>
      <c r="BK65" s="28" t="s">
        <v>18</v>
      </c>
      <c r="BL65" s="113" t="str">
        <f>$BL$5</f>
        <v>Legislação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4"/>
      <c r="BU65" s="28" t="s">
        <v>18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4"/>
      <c r="BK66" s="28" t="s">
        <v>19</v>
      </c>
      <c r="BL66" s="114" t="s">
        <v>68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4"/>
      <c r="BU66" s="28" t="s">
        <v>19</v>
      </c>
      <c r="BV66" s="114" t="s">
        <v>68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4"/>
      <c r="BK67" s="28" t="s">
        <v>19</v>
      </c>
      <c r="BL67" s="114" t="s">
        <v>62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4"/>
      <c r="BU67" s="28" t="s">
        <v>19</v>
      </c>
      <c r="BV67" s="114" t="s">
        <v>62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4"/>
      <c r="BK68" s="28" t="s">
        <v>19</v>
      </c>
      <c r="BL68" s="138"/>
      <c r="BM68" s="51">
        <v>20</v>
      </c>
      <c r="BN68" s="56"/>
      <c r="BO68" s="49"/>
      <c r="BP68" s="15"/>
      <c r="BQ68" s="15"/>
      <c r="BR68" s="21"/>
      <c r="BT68" s="154"/>
      <c r="BU68" s="28" t="s">
        <v>19</v>
      </c>
      <c r="BV68" s="114" t="s">
        <v>16</v>
      </c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4"/>
      <c r="BK69" s="28" t="s">
        <v>19</v>
      </c>
      <c r="BL69" s="138"/>
      <c r="BM69" s="51">
        <v>20</v>
      </c>
      <c r="BN69" s="56"/>
      <c r="BO69" s="49"/>
      <c r="BP69" s="15"/>
      <c r="BQ69" s="15"/>
      <c r="BR69" s="21"/>
      <c r="BT69" s="154"/>
      <c r="BU69" s="28" t="s">
        <v>19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4"/>
      <c r="BK70" s="28" t="s">
        <v>69</v>
      </c>
      <c r="BL70" s="138"/>
      <c r="BM70" s="51">
        <v>10</v>
      </c>
      <c r="BN70" s="56"/>
      <c r="BO70" s="49"/>
      <c r="BP70" s="15"/>
      <c r="BQ70" s="15"/>
      <c r="BR70" s="21"/>
      <c r="BT70" s="154"/>
      <c r="BU70" s="28" t="s">
        <v>69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4"/>
      <c r="BK71" s="28" t="s">
        <v>69</v>
      </c>
      <c r="BL71" s="138"/>
      <c r="BM71" s="51">
        <v>10</v>
      </c>
      <c r="BN71" s="56"/>
      <c r="BO71" s="49"/>
      <c r="BP71" s="15"/>
      <c r="BQ71" s="15"/>
      <c r="BR71" s="21"/>
      <c r="BT71" s="154"/>
      <c r="BU71" s="28" t="s">
        <v>69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4"/>
      <c r="BK72" s="28" t="s">
        <v>70</v>
      </c>
      <c r="BL72" s="138"/>
      <c r="BM72" s="51">
        <v>10</v>
      </c>
      <c r="BN72" s="56"/>
      <c r="BO72" s="49"/>
      <c r="BP72" s="15"/>
      <c r="BQ72" s="15"/>
      <c r="BR72" s="21"/>
      <c r="BT72" s="154"/>
      <c r="BU72" s="28" t="s">
        <v>70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5"/>
      <c r="BK73" s="30" t="s">
        <v>70</v>
      </c>
      <c r="BL73" s="137"/>
      <c r="BM73" s="52">
        <v>10</v>
      </c>
      <c r="BN73" s="86"/>
      <c r="BO73" s="87"/>
      <c r="BP73" s="63"/>
      <c r="BQ73" s="63"/>
      <c r="BR73" s="64"/>
      <c r="BT73" s="155"/>
      <c r="BU73" s="30" t="s">
        <v>70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F4:AF9"/>
    <mergeCell ref="AF10:AF15"/>
    <mergeCell ref="AF16:AF21"/>
    <mergeCell ref="AF22:AF27"/>
    <mergeCell ref="AF28:AF33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B2:C2"/>
    <mergeCell ref="L1:T1"/>
    <mergeCell ref="L2:M2"/>
    <mergeCell ref="O2:P2"/>
    <mergeCell ref="Q2:T2"/>
    <mergeCell ref="B1:J1"/>
    <mergeCell ref="E2:F2"/>
    <mergeCell ref="G2:J2"/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9" t="s">
        <v>111</v>
      </c>
      <c r="C1" s="160"/>
      <c r="D1" s="161"/>
      <c r="E1" s="161"/>
      <c r="F1" s="161"/>
      <c r="G1" s="161"/>
      <c r="H1" s="161"/>
      <c r="I1" s="161"/>
      <c r="J1" s="162"/>
      <c r="L1" s="159" t="s">
        <v>112</v>
      </c>
      <c r="M1" s="160"/>
      <c r="N1" s="161"/>
      <c r="O1" s="161"/>
      <c r="P1" s="161"/>
      <c r="Q1" s="161"/>
      <c r="R1" s="161"/>
      <c r="S1" s="161"/>
      <c r="T1" s="162"/>
      <c r="V1" s="159" t="s">
        <v>113</v>
      </c>
      <c r="W1" s="160"/>
      <c r="X1" s="161"/>
      <c r="Y1" s="161"/>
      <c r="Z1" s="161"/>
      <c r="AA1" s="161"/>
      <c r="AB1" s="161"/>
      <c r="AC1" s="161"/>
      <c r="AD1" s="162"/>
      <c r="AF1" s="159" t="s">
        <v>114</v>
      </c>
      <c r="AG1" s="160"/>
      <c r="AH1" s="161"/>
      <c r="AI1" s="161"/>
      <c r="AJ1" s="161"/>
      <c r="AK1" s="161"/>
      <c r="AL1" s="161"/>
      <c r="AM1" s="161"/>
      <c r="AN1" s="162"/>
      <c r="AP1" s="159" t="s">
        <v>115</v>
      </c>
      <c r="AQ1" s="160"/>
      <c r="AR1" s="161"/>
      <c r="AS1" s="161"/>
      <c r="AT1" s="161"/>
      <c r="AU1" s="161"/>
      <c r="AV1" s="161"/>
      <c r="AW1" s="161"/>
      <c r="AX1" s="162"/>
      <c r="AZ1" s="159" t="s">
        <v>116</v>
      </c>
      <c r="BA1" s="160"/>
      <c r="BB1" s="161"/>
      <c r="BC1" s="161"/>
      <c r="BD1" s="161"/>
      <c r="BE1" s="161"/>
      <c r="BF1" s="161"/>
      <c r="BG1" s="161"/>
      <c r="BH1" s="162"/>
      <c r="BJ1" s="159" t="s">
        <v>117</v>
      </c>
      <c r="BK1" s="160"/>
      <c r="BL1" s="161"/>
      <c r="BM1" s="161"/>
      <c r="BN1" s="161"/>
      <c r="BO1" s="161"/>
      <c r="BP1" s="161"/>
      <c r="BQ1" s="161"/>
      <c r="BR1" s="162"/>
      <c r="BT1" s="159" t="s">
        <v>118</v>
      </c>
      <c r="BU1" s="160"/>
      <c r="BV1" s="161"/>
      <c r="BW1" s="161"/>
      <c r="BX1" s="161"/>
      <c r="BY1" s="161"/>
      <c r="BZ1" s="161"/>
      <c r="CA1" s="161"/>
      <c r="CB1" s="162"/>
    </row>
    <row r="2" spans="2:80" ht="47.25" customHeight="1" thickTop="1" thickBot="1" x14ac:dyDescent="0.3">
      <c r="B2" s="157" t="s">
        <v>9</v>
      </c>
      <c r="C2" s="158"/>
      <c r="D2" s="11">
        <v>28</v>
      </c>
      <c r="E2" s="163" t="s">
        <v>1</v>
      </c>
      <c r="F2" s="164"/>
      <c r="G2" s="163" t="s">
        <v>2</v>
      </c>
      <c r="H2" s="165"/>
      <c r="I2" s="165"/>
      <c r="J2" s="166"/>
      <c r="L2" s="157" t="s">
        <v>9</v>
      </c>
      <c r="M2" s="158"/>
      <c r="N2" s="11">
        <v>28</v>
      </c>
      <c r="O2" s="163" t="s">
        <v>1</v>
      </c>
      <c r="P2" s="164"/>
      <c r="Q2" s="163" t="s">
        <v>2</v>
      </c>
      <c r="R2" s="165"/>
      <c r="S2" s="165"/>
      <c r="T2" s="166"/>
      <c r="V2" s="157" t="s">
        <v>9</v>
      </c>
      <c r="W2" s="158"/>
      <c r="X2" s="11">
        <v>28</v>
      </c>
      <c r="Y2" s="163" t="s">
        <v>1</v>
      </c>
      <c r="Z2" s="164"/>
      <c r="AA2" s="163" t="s">
        <v>2</v>
      </c>
      <c r="AB2" s="165"/>
      <c r="AC2" s="165"/>
      <c r="AD2" s="166"/>
      <c r="AF2" s="157" t="s">
        <v>9</v>
      </c>
      <c r="AG2" s="158"/>
      <c r="AH2" s="11">
        <v>28</v>
      </c>
      <c r="AI2" s="163" t="s">
        <v>1</v>
      </c>
      <c r="AJ2" s="164"/>
      <c r="AK2" s="163" t="s">
        <v>2</v>
      </c>
      <c r="AL2" s="165"/>
      <c r="AM2" s="165"/>
      <c r="AN2" s="166"/>
      <c r="AP2" s="157" t="s">
        <v>9</v>
      </c>
      <c r="AQ2" s="158"/>
      <c r="AR2" s="11">
        <v>28</v>
      </c>
      <c r="AS2" s="163" t="s">
        <v>1</v>
      </c>
      <c r="AT2" s="164"/>
      <c r="AU2" s="163" t="s">
        <v>2</v>
      </c>
      <c r="AV2" s="165"/>
      <c r="AW2" s="165"/>
      <c r="AX2" s="166"/>
      <c r="AZ2" s="157" t="s">
        <v>9</v>
      </c>
      <c r="BA2" s="158"/>
      <c r="BB2" s="11">
        <v>28</v>
      </c>
      <c r="BC2" s="163" t="s">
        <v>1</v>
      </c>
      <c r="BD2" s="164"/>
      <c r="BE2" s="163" t="s">
        <v>2</v>
      </c>
      <c r="BF2" s="165"/>
      <c r="BG2" s="165"/>
      <c r="BH2" s="166"/>
      <c r="BJ2" s="157" t="s">
        <v>9</v>
      </c>
      <c r="BK2" s="158"/>
      <c r="BL2" s="11">
        <v>28</v>
      </c>
      <c r="BM2" s="163" t="s">
        <v>1</v>
      </c>
      <c r="BN2" s="164"/>
      <c r="BO2" s="163" t="s">
        <v>2</v>
      </c>
      <c r="BP2" s="165"/>
      <c r="BQ2" s="165"/>
      <c r="BR2" s="166"/>
      <c r="BT2" s="157" t="s">
        <v>9</v>
      </c>
      <c r="BU2" s="158"/>
      <c r="BV2" s="11">
        <v>28</v>
      </c>
      <c r="BW2" s="163" t="s">
        <v>1</v>
      </c>
      <c r="BX2" s="164"/>
      <c r="BY2" s="163" t="s">
        <v>2</v>
      </c>
      <c r="BZ2" s="165"/>
      <c r="CA2" s="165"/>
      <c r="CB2" s="166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49">
        <v>1</v>
      </c>
      <c r="C4" s="27" t="s">
        <v>18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53">
        <f>B33+1</f>
        <v>8</v>
      </c>
      <c r="M4" s="47" t="s">
        <v>18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7">
        <f>L40+1</f>
        <v>15</v>
      </c>
      <c r="W4" s="45" t="s">
        <v>18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7">
        <f>V40+1</f>
        <v>22</v>
      </c>
      <c r="AG4" s="45" t="s">
        <v>18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7">
        <f>AF40+1</f>
        <v>29</v>
      </c>
      <c r="AQ4" s="60" t="s">
        <v>18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49">
        <f>AP46+1</f>
        <v>36</v>
      </c>
      <c r="BA4" s="60" t="s">
        <v>18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53">
        <f>AZ46+1</f>
        <v>43</v>
      </c>
      <c r="BK4" s="47" t="s">
        <v>18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53">
        <f>BJ64+1</f>
        <v>50</v>
      </c>
      <c r="BU4" s="47" t="s">
        <v>18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51"/>
      <c r="C5" s="28" t="s">
        <v>18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54"/>
      <c r="M5" s="28" t="s">
        <v>18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8"/>
      <c r="W5" s="58" t="s">
        <v>18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8"/>
      <c r="AG5" s="58" t="s">
        <v>18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8"/>
      <c r="AQ5" s="65" t="s">
        <v>18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50"/>
      <c r="BA5" s="65" t="s">
        <v>18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54"/>
      <c r="BK5" s="28" t="s">
        <v>18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54"/>
      <c r="BU5" s="28" t="s">
        <v>18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51"/>
      <c r="C6" s="28" t="s">
        <v>18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54"/>
      <c r="M6" s="28" t="s">
        <v>18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8"/>
      <c r="W6" s="58" t="s">
        <v>18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8"/>
      <c r="AG6" s="58" t="s">
        <v>18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8"/>
      <c r="AQ6" s="65" t="s">
        <v>18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50"/>
      <c r="BA6" s="65" t="s">
        <v>18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54"/>
      <c r="BK6" s="28" t="s">
        <v>19</v>
      </c>
      <c r="BL6" s="114" t="s">
        <v>62</v>
      </c>
      <c r="BM6" s="51">
        <v>30</v>
      </c>
      <c r="BN6" s="42"/>
      <c r="BO6" s="7">
        <v>0</v>
      </c>
      <c r="BP6" s="4"/>
      <c r="BQ6" s="4">
        <v>1</v>
      </c>
      <c r="BR6" s="20"/>
      <c r="BT6" s="154"/>
      <c r="BU6" s="28" t="s">
        <v>19</v>
      </c>
      <c r="BV6" s="114" t="s">
        <v>62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51"/>
      <c r="C7" s="99" t="s">
        <v>18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54"/>
      <c r="M7" s="28" t="s">
        <v>18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8"/>
      <c r="W7" s="58" t="s">
        <v>18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8"/>
      <c r="AG7" s="58" t="s">
        <v>18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8"/>
      <c r="AQ7" s="65" t="s">
        <v>18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50"/>
      <c r="BA7" s="65" t="s">
        <v>18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54"/>
      <c r="BK7" s="28" t="s">
        <v>19</v>
      </c>
      <c r="BL7" s="114" t="s">
        <v>56</v>
      </c>
      <c r="BM7" s="51">
        <v>30</v>
      </c>
      <c r="BN7" s="42"/>
      <c r="BO7" s="7">
        <v>0</v>
      </c>
      <c r="BP7" s="4"/>
      <c r="BQ7" s="4">
        <v>1</v>
      </c>
      <c r="BR7" s="20"/>
      <c r="BT7" s="154"/>
      <c r="BU7" s="28" t="s">
        <v>19</v>
      </c>
      <c r="BV7" s="114" t="s">
        <v>56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49">
        <f>B4+1</f>
        <v>2</v>
      </c>
      <c r="C8" s="47" t="s">
        <v>18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54"/>
      <c r="M8" s="28" t="s">
        <v>19</v>
      </c>
      <c r="N8" s="34" t="s">
        <v>26</v>
      </c>
      <c r="O8" s="51">
        <v>30</v>
      </c>
      <c r="P8" s="56"/>
      <c r="Q8" s="49"/>
      <c r="R8" s="15"/>
      <c r="S8" s="15"/>
      <c r="T8" s="21"/>
      <c r="V8" s="168"/>
      <c r="W8" s="58" t="s">
        <v>19</v>
      </c>
      <c r="X8" s="34" t="s">
        <v>33</v>
      </c>
      <c r="Y8" s="51">
        <v>30</v>
      </c>
      <c r="Z8" s="56"/>
      <c r="AA8" s="49"/>
      <c r="AB8" s="15"/>
      <c r="AC8" s="15"/>
      <c r="AD8" s="21"/>
      <c r="AF8" s="168"/>
      <c r="AG8" s="58" t="s">
        <v>19</v>
      </c>
      <c r="AH8" s="34" t="s">
        <v>40</v>
      </c>
      <c r="AI8" s="51">
        <v>30</v>
      </c>
      <c r="AJ8" s="56"/>
      <c r="AK8" s="49"/>
      <c r="AL8" s="15"/>
      <c r="AM8" s="15"/>
      <c r="AN8" s="21"/>
      <c r="AP8" s="168"/>
      <c r="AQ8" s="65" t="s">
        <v>19</v>
      </c>
      <c r="AR8" s="114" t="s">
        <v>47</v>
      </c>
      <c r="AS8" s="39">
        <v>30</v>
      </c>
      <c r="AT8" s="69"/>
      <c r="AU8" s="67"/>
      <c r="AV8" s="15"/>
      <c r="AW8" s="15"/>
      <c r="AX8" s="21"/>
      <c r="AZ8" s="150"/>
      <c r="BA8" s="65" t="s">
        <v>19</v>
      </c>
      <c r="BB8" s="114" t="s">
        <v>55</v>
      </c>
      <c r="BC8" s="39">
        <v>30</v>
      </c>
      <c r="BD8" s="69"/>
      <c r="BE8" s="67"/>
      <c r="BF8" s="15"/>
      <c r="BG8" s="15"/>
      <c r="BH8" s="21"/>
      <c r="BJ8" s="154"/>
      <c r="BK8" s="28" t="s">
        <v>19</v>
      </c>
      <c r="BL8" s="138"/>
      <c r="BM8" s="51">
        <v>20</v>
      </c>
      <c r="BN8" s="56"/>
      <c r="BO8" s="49"/>
      <c r="BP8" s="15"/>
      <c r="BQ8" s="15"/>
      <c r="BR8" s="21"/>
      <c r="BT8" s="154"/>
      <c r="BU8" s="28" t="s">
        <v>19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50"/>
      <c r="C9" s="29" t="s">
        <v>18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5"/>
      <c r="M9" s="30" t="s">
        <v>19</v>
      </c>
      <c r="N9" s="35" t="s">
        <v>20</v>
      </c>
      <c r="O9" s="52">
        <v>20</v>
      </c>
      <c r="P9" s="86"/>
      <c r="Q9" s="87"/>
      <c r="R9" s="63"/>
      <c r="S9" s="63"/>
      <c r="T9" s="64"/>
      <c r="V9" s="169"/>
      <c r="W9" s="88" t="s">
        <v>19</v>
      </c>
      <c r="X9" s="89" t="s">
        <v>27</v>
      </c>
      <c r="Y9" s="90">
        <v>20</v>
      </c>
      <c r="Z9" s="91"/>
      <c r="AA9" s="92"/>
      <c r="AB9" s="93"/>
      <c r="AC9" s="93"/>
      <c r="AD9" s="94"/>
      <c r="AF9" s="170"/>
      <c r="AG9" s="59" t="s">
        <v>19</v>
      </c>
      <c r="AH9" s="35" t="s">
        <v>34</v>
      </c>
      <c r="AI9" s="52">
        <v>20</v>
      </c>
      <c r="AJ9" s="86"/>
      <c r="AK9" s="87"/>
      <c r="AL9" s="63"/>
      <c r="AM9" s="63"/>
      <c r="AN9" s="64"/>
      <c r="AP9" s="168"/>
      <c r="AQ9" s="65" t="s">
        <v>19</v>
      </c>
      <c r="AR9" s="114" t="s">
        <v>41</v>
      </c>
      <c r="AS9" s="39">
        <v>20</v>
      </c>
      <c r="AT9" s="69"/>
      <c r="AU9" s="67"/>
      <c r="AV9" s="15"/>
      <c r="AW9" s="15"/>
      <c r="AX9" s="21"/>
      <c r="AZ9" s="150"/>
      <c r="BA9" s="65" t="s">
        <v>19</v>
      </c>
      <c r="BB9" s="114" t="s">
        <v>48</v>
      </c>
      <c r="BC9" s="39">
        <v>20</v>
      </c>
      <c r="BD9" s="69"/>
      <c r="BE9" s="67"/>
      <c r="BF9" s="15"/>
      <c r="BG9" s="15"/>
      <c r="BH9" s="21"/>
      <c r="BJ9" s="154"/>
      <c r="BK9" s="28" t="s">
        <v>19</v>
      </c>
      <c r="BL9" s="138"/>
      <c r="BM9" s="51">
        <v>20</v>
      </c>
      <c r="BN9" s="56"/>
      <c r="BO9" s="49"/>
      <c r="BP9" s="15"/>
      <c r="BQ9" s="15"/>
      <c r="BR9" s="21"/>
      <c r="BT9" s="154"/>
      <c r="BU9" s="28" t="s">
        <v>19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50"/>
      <c r="C10" s="29" t="s">
        <v>18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56">
        <f>L4+1</f>
        <v>9</v>
      </c>
      <c r="M10" s="98" t="s">
        <v>18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7">
        <f>V4+1</f>
        <v>16</v>
      </c>
      <c r="W10" s="45" t="s">
        <v>18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71">
        <f>AF4+1</f>
        <v>23</v>
      </c>
      <c r="AG10" s="82" t="s">
        <v>18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70"/>
      <c r="AQ10" s="66" t="s">
        <v>19</v>
      </c>
      <c r="AR10" s="137"/>
      <c r="AS10" s="40">
        <v>10</v>
      </c>
      <c r="AT10" s="70"/>
      <c r="AU10" s="68"/>
      <c r="AV10" s="63"/>
      <c r="AW10" s="63"/>
      <c r="AX10" s="64"/>
      <c r="AZ10" s="172"/>
      <c r="BA10" s="66" t="s">
        <v>19</v>
      </c>
      <c r="BB10" s="115"/>
      <c r="BC10" s="40">
        <v>10</v>
      </c>
      <c r="BD10" s="70"/>
      <c r="BE10" s="68"/>
      <c r="BF10" s="63"/>
      <c r="BG10" s="63"/>
      <c r="BH10" s="64"/>
      <c r="BJ10" s="154"/>
      <c r="BK10" s="28" t="s">
        <v>69</v>
      </c>
      <c r="BL10" s="138"/>
      <c r="BM10" s="51">
        <v>10</v>
      </c>
      <c r="BN10" s="56"/>
      <c r="BO10" s="49"/>
      <c r="BP10" s="15"/>
      <c r="BQ10" s="15"/>
      <c r="BR10" s="21"/>
      <c r="BT10" s="154"/>
      <c r="BU10" s="28" t="s">
        <v>69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51"/>
      <c r="C11" s="28" t="s">
        <v>18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54"/>
      <c r="M11" s="29" t="s">
        <v>18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8"/>
      <c r="W11" s="46" t="s">
        <v>18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8"/>
      <c r="AG11" s="46" t="s">
        <v>18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71">
        <f>AP4+1</f>
        <v>30</v>
      </c>
      <c r="AQ11" s="77" t="s">
        <v>18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49">
        <f>AZ4+1</f>
        <v>37</v>
      </c>
      <c r="BA11" s="77" t="s">
        <v>18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54"/>
      <c r="BK11" s="28" t="s">
        <v>69</v>
      </c>
      <c r="BL11" s="138"/>
      <c r="BM11" s="51">
        <v>10</v>
      </c>
      <c r="BN11" s="56"/>
      <c r="BO11" s="49"/>
      <c r="BP11" s="15"/>
      <c r="BQ11" s="15"/>
      <c r="BR11" s="21"/>
      <c r="BT11" s="154"/>
      <c r="BU11" s="28" t="s">
        <v>69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51"/>
      <c r="C12" s="99" t="s">
        <v>19</v>
      </c>
      <c r="D12" s="89" t="s">
        <v>20</v>
      </c>
      <c r="E12" s="100">
        <v>30</v>
      </c>
      <c r="F12" s="43"/>
      <c r="G12" s="101"/>
      <c r="H12" s="101"/>
      <c r="I12" s="101"/>
      <c r="J12" s="102"/>
      <c r="L12" s="154"/>
      <c r="M12" s="29" t="s">
        <v>18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8"/>
      <c r="W12" s="46" t="s">
        <v>18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8"/>
      <c r="AG12" s="46" t="s">
        <v>18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8"/>
      <c r="AQ12" s="57" t="s">
        <v>18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50"/>
      <c r="BA12" s="57" t="s">
        <v>18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54"/>
      <c r="BK12" s="28" t="s">
        <v>70</v>
      </c>
      <c r="BL12" s="138"/>
      <c r="BM12" s="51">
        <v>10</v>
      </c>
      <c r="BN12" s="56"/>
      <c r="BO12" s="49"/>
      <c r="BP12" s="15"/>
      <c r="BQ12" s="15"/>
      <c r="BR12" s="21"/>
      <c r="BT12" s="154"/>
      <c r="BU12" s="28" t="s">
        <v>70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49">
        <f>B8+1</f>
        <v>3</v>
      </c>
      <c r="C13" s="47" t="s">
        <v>18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54"/>
      <c r="M13" s="28" t="s">
        <v>18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8"/>
      <c r="W13" s="58" t="s">
        <v>18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8"/>
      <c r="AG13" s="58" t="s">
        <v>18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8"/>
      <c r="AQ13" s="57" t="s">
        <v>18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50"/>
      <c r="BA13" s="57" t="s">
        <v>18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5"/>
      <c r="BK13" s="30" t="s">
        <v>70</v>
      </c>
      <c r="BL13" s="137"/>
      <c r="BM13" s="52">
        <v>10</v>
      </c>
      <c r="BN13" s="86"/>
      <c r="BO13" s="87"/>
      <c r="BP13" s="63"/>
      <c r="BQ13" s="63"/>
      <c r="BR13" s="64"/>
      <c r="BT13" s="155"/>
      <c r="BU13" s="30" t="s">
        <v>70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50"/>
      <c r="C14" s="29" t="s">
        <v>18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54"/>
      <c r="M14" s="28" t="s">
        <v>19</v>
      </c>
      <c r="N14" s="34" t="s">
        <v>27</v>
      </c>
      <c r="O14" s="51">
        <v>30</v>
      </c>
      <c r="P14" s="42"/>
      <c r="Q14" s="53"/>
      <c r="R14" s="10"/>
      <c r="S14" s="10"/>
      <c r="T14" s="22"/>
      <c r="V14" s="168"/>
      <c r="W14" s="58" t="s">
        <v>19</v>
      </c>
      <c r="X14" s="34" t="s">
        <v>34</v>
      </c>
      <c r="Y14" s="51">
        <v>30</v>
      </c>
      <c r="Z14" s="42"/>
      <c r="AA14" s="53"/>
      <c r="AB14" s="10"/>
      <c r="AC14" s="10"/>
      <c r="AD14" s="22"/>
      <c r="AF14" s="168"/>
      <c r="AG14" s="58" t="s">
        <v>19</v>
      </c>
      <c r="AH14" s="34" t="s">
        <v>41</v>
      </c>
      <c r="AI14" s="51">
        <v>30</v>
      </c>
      <c r="AJ14" s="42"/>
      <c r="AK14" s="53"/>
      <c r="AL14" s="10"/>
      <c r="AM14" s="10"/>
      <c r="AN14" s="22"/>
      <c r="AP14" s="168"/>
      <c r="AQ14" s="65" t="s">
        <v>18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50"/>
      <c r="BA14" s="65" t="s">
        <v>18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56">
        <f>BJ4+1</f>
        <v>44</v>
      </c>
      <c r="BK14" s="98" t="s">
        <v>18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56">
        <f>BT4+1</f>
        <v>51</v>
      </c>
      <c r="BU14" s="98" t="s">
        <v>18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50"/>
      <c r="C15" s="29" t="s">
        <v>18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5"/>
      <c r="M15" s="30" t="s">
        <v>19</v>
      </c>
      <c r="N15" s="35" t="s">
        <v>21</v>
      </c>
      <c r="O15" s="52">
        <v>20</v>
      </c>
      <c r="P15" s="86"/>
      <c r="Q15" s="87"/>
      <c r="R15" s="63"/>
      <c r="S15" s="63"/>
      <c r="T15" s="64"/>
      <c r="V15" s="169"/>
      <c r="W15" s="88" t="s">
        <v>19</v>
      </c>
      <c r="X15" s="89" t="s">
        <v>28</v>
      </c>
      <c r="Y15" s="90">
        <v>20</v>
      </c>
      <c r="Z15" s="91"/>
      <c r="AA15" s="92"/>
      <c r="AB15" s="93"/>
      <c r="AC15" s="93"/>
      <c r="AD15" s="94"/>
      <c r="AF15" s="170"/>
      <c r="AG15" s="59" t="s">
        <v>19</v>
      </c>
      <c r="AH15" s="35" t="s">
        <v>35</v>
      </c>
      <c r="AI15" s="52">
        <v>20</v>
      </c>
      <c r="AJ15" s="86"/>
      <c r="AK15" s="87"/>
      <c r="AL15" s="63"/>
      <c r="AM15" s="63"/>
      <c r="AN15" s="64"/>
      <c r="AP15" s="168"/>
      <c r="AQ15" s="65" t="s">
        <v>19</v>
      </c>
      <c r="AR15" s="114" t="s">
        <v>48</v>
      </c>
      <c r="AS15" s="39">
        <v>30</v>
      </c>
      <c r="AT15" s="74"/>
      <c r="AU15" s="75"/>
      <c r="AV15" s="10"/>
      <c r="AW15" s="10"/>
      <c r="AX15" s="22"/>
      <c r="AZ15" s="150"/>
      <c r="BA15" s="65" t="s">
        <v>19</v>
      </c>
      <c r="BB15" s="114" t="s">
        <v>56</v>
      </c>
      <c r="BC15" s="39">
        <v>30</v>
      </c>
      <c r="BD15" s="74"/>
      <c r="BE15" s="75"/>
      <c r="BF15" s="10"/>
      <c r="BG15" s="10"/>
      <c r="BH15" s="22"/>
      <c r="BJ15" s="154"/>
      <c r="BK15" s="28" t="s">
        <v>18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54"/>
      <c r="BU15" s="28" t="s">
        <v>18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51"/>
      <c r="C16" s="28" t="s">
        <v>18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56">
        <f>L10+1</f>
        <v>10</v>
      </c>
      <c r="M16" s="98" t="s">
        <v>18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7">
        <f>V10+1</f>
        <v>17</v>
      </c>
      <c r="W16" s="45" t="s">
        <v>18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71">
        <f>AF10+1</f>
        <v>24</v>
      </c>
      <c r="AG16" s="82" t="s">
        <v>18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8"/>
      <c r="AQ16" s="65" t="s">
        <v>19</v>
      </c>
      <c r="AR16" s="114" t="s">
        <v>42</v>
      </c>
      <c r="AS16" s="39">
        <v>20</v>
      </c>
      <c r="AT16" s="69"/>
      <c r="AU16" s="67"/>
      <c r="AV16" s="15"/>
      <c r="AW16" s="15"/>
      <c r="AX16" s="21"/>
      <c r="AZ16" s="150"/>
      <c r="BA16" s="65" t="s">
        <v>19</v>
      </c>
      <c r="BB16" s="114" t="s">
        <v>49</v>
      </c>
      <c r="BC16" s="39">
        <v>20</v>
      </c>
      <c r="BD16" s="69"/>
      <c r="BE16" s="67"/>
      <c r="BF16" s="15"/>
      <c r="BG16" s="15"/>
      <c r="BH16" s="21"/>
      <c r="BJ16" s="154"/>
      <c r="BK16" s="28" t="s">
        <v>19</v>
      </c>
      <c r="BL16" s="114" t="s">
        <v>63</v>
      </c>
      <c r="BM16" s="51">
        <v>30</v>
      </c>
      <c r="BN16" s="42"/>
      <c r="BO16" s="7">
        <v>0</v>
      </c>
      <c r="BP16" s="4"/>
      <c r="BQ16" s="4">
        <v>1</v>
      </c>
      <c r="BR16" s="20"/>
      <c r="BT16" s="154"/>
      <c r="BU16" s="28" t="s">
        <v>19</v>
      </c>
      <c r="BV16" s="114" t="s">
        <v>63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51"/>
      <c r="C17" s="99" t="s">
        <v>19</v>
      </c>
      <c r="D17" s="89" t="s">
        <v>21</v>
      </c>
      <c r="E17" s="100">
        <v>30</v>
      </c>
      <c r="F17" s="43"/>
      <c r="G17" s="101"/>
      <c r="H17" s="101"/>
      <c r="I17" s="101"/>
      <c r="J17" s="102"/>
      <c r="L17" s="154"/>
      <c r="M17" s="29" t="s">
        <v>18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8"/>
      <c r="W17" s="46" t="s">
        <v>18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8"/>
      <c r="AG17" s="46" t="s">
        <v>18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70"/>
      <c r="AQ17" s="66" t="s">
        <v>19</v>
      </c>
      <c r="AR17" s="137"/>
      <c r="AS17" s="40">
        <v>10</v>
      </c>
      <c r="AT17" s="70"/>
      <c r="AU17" s="68"/>
      <c r="AV17" s="63"/>
      <c r="AW17" s="63"/>
      <c r="AX17" s="64"/>
      <c r="AZ17" s="172"/>
      <c r="BA17" s="66" t="s">
        <v>19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54"/>
      <c r="BK17" s="28" t="s">
        <v>19</v>
      </c>
      <c r="BL17" s="114" t="s">
        <v>57</v>
      </c>
      <c r="BM17" s="51">
        <v>30</v>
      </c>
      <c r="BN17" s="42"/>
      <c r="BO17" s="7">
        <v>0</v>
      </c>
      <c r="BP17" s="4"/>
      <c r="BQ17" s="4">
        <v>1</v>
      </c>
      <c r="BR17" s="20"/>
      <c r="BT17" s="154"/>
      <c r="BU17" s="28" t="s">
        <v>19</v>
      </c>
      <c r="BV17" s="114" t="s">
        <v>57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49">
        <f>B13+1</f>
        <v>4</v>
      </c>
      <c r="C18" s="47" t="s">
        <v>18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54"/>
      <c r="M18" s="29" t="s">
        <v>18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8"/>
      <c r="W18" s="46" t="s">
        <v>18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8"/>
      <c r="AG18" s="46" t="s">
        <v>18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71">
        <f t="shared" ref="AP18" si="0">AP11+1</f>
        <v>31</v>
      </c>
      <c r="AQ18" s="77" t="s">
        <v>18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49">
        <f t="shared" ref="AZ18" si="1">AZ11+1</f>
        <v>38</v>
      </c>
      <c r="BA18" s="77" t="s">
        <v>18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54"/>
      <c r="BK18" s="28" t="s">
        <v>19</v>
      </c>
      <c r="BL18" s="138"/>
      <c r="BM18" s="51">
        <v>20</v>
      </c>
      <c r="BN18" s="56"/>
      <c r="BO18" s="49"/>
      <c r="BP18" s="15"/>
      <c r="BQ18" s="15"/>
      <c r="BR18" s="21"/>
      <c r="BT18" s="154"/>
      <c r="BU18" s="28" t="s">
        <v>19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50"/>
      <c r="C19" s="29" t="s">
        <v>18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54"/>
      <c r="M19" s="28" t="s">
        <v>18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8"/>
      <c r="W19" s="58" t="s">
        <v>18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8"/>
      <c r="AG19" s="58" t="s">
        <v>18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8"/>
      <c r="AQ19" s="57" t="s">
        <v>18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50"/>
      <c r="BA19" s="57" t="s">
        <v>18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54"/>
      <c r="BK19" s="28" t="s">
        <v>19</v>
      </c>
      <c r="BL19" s="138"/>
      <c r="BM19" s="51">
        <v>20</v>
      </c>
      <c r="BN19" s="56"/>
      <c r="BO19" s="49"/>
      <c r="BP19" s="15"/>
      <c r="BQ19" s="15"/>
      <c r="BR19" s="21"/>
      <c r="BT19" s="154"/>
      <c r="BU19" s="28" t="s">
        <v>19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50"/>
      <c r="C20" s="29" t="s">
        <v>18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54"/>
      <c r="M20" s="28" t="s">
        <v>19</v>
      </c>
      <c r="N20" s="34" t="s">
        <v>28</v>
      </c>
      <c r="O20" s="51">
        <v>30</v>
      </c>
      <c r="P20" s="56"/>
      <c r="Q20" s="49"/>
      <c r="R20" s="15"/>
      <c r="S20" s="15"/>
      <c r="T20" s="21"/>
      <c r="V20" s="168"/>
      <c r="W20" s="58" t="s">
        <v>19</v>
      </c>
      <c r="X20" s="34" t="s">
        <v>35</v>
      </c>
      <c r="Y20" s="51">
        <v>30</v>
      </c>
      <c r="Z20" s="56"/>
      <c r="AA20" s="49"/>
      <c r="AB20" s="15"/>
      <c r="AC20" s="15"/>
      <c r="AD20" s="21"/>
      <c r="AF20" s="168"/>
      <c r="AG20" s="58" t="s">
        <v>19</v>
      </c>
      <c r="AH20" s="34" t="s">
        <v>42</v>
      </c>
      <c r="AI20" s="51">
        <v>30</v>
      </c>
      <c r="AJ20" s="56"/>
      <c r="AK20" s="49"/>
      <c r="AL20" s="15"/>
      <c r="AM20" s="15"/>
      <c r="AN20" s="21"/>
      <c r="AP20" s="168"/>
      <c r="AQ20" s="57" t="s">
        <v>18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50"/>
      <c r="BA20" s="57" t="s">
        <v>18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54"/>
      <c r="BK20" s="28" t="s">
        <v>69</v>
      </c>
      <c r="BL20" s="138"/>
      <c r="BM20" s="51">
        <v>10</v>
      </c>
      <c r="BN20" s="56"/>
      <c r="BO20" s="49"/>
      <c r="BP20" s="15"/>
      <c r="BQ20" s="15"/>
      <c r="BR20" s="21"/>
      <c r="BT20" s="154"/>
      <c r="BU20" s="28" t="s">
        <v>69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51"/>
      <c r="C21" s="28" t="s">
        <v>18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5"/>
      <c r="M21" s="30" t="s">
        <v>19</v>
      </c>
      <c r="N21" s="35" t="s">
        <v>22</v>
      </c>
      <c r="O21" s="52">
        <v>20</v>
      </c>
      <c r="P21" s="44"/>
      <c r="Q21" s="54"/>
      <c r="R21" s="23"/>
      <c r="S21" s="23"/>
      <c r="T21" s="24"/>
      <c r="V21" s="169"/>
      <c r="W21" s="88" t="s">
        <v>19</v>
      </c>
      <c r="X21" s="89" t="s">
        <v>29</v>
      </c>
      <c r="Y21" s="90">
        <v>20</v>
      </c>
      <c r="Z21" s="43"/>
      <c r="AA21" s="95"/>
      <c r="AB21" s="96"/>
      <c r="AC21" s="96"/>
      <c r="AD21" s="97"/>
      <c r="AF21" s="170"/>
      <c r="AG21" s="59" t="s">
        <v>19</v>
      </c>
      <c r="AH21" s="35" t="s">
        <v>36</v>
      </c>
      <c r="AI21" s="52">
        <v>20</v>
      </c>
      <c r="AJ21" s="44"/>
      <c r="AK21" s="54"/>
      <c r="AL21" s="23"/>
      <c r="AM21" s="23"/>
      <c r="AN21" s="24"/>
      <c r="AP21" s="168"/>
      <c r="AQ21" s="65" t="s">
        <v>18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50"/>
      <c r="BA21" s="65" t="s">
        <v>18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54"/>
      <c r="BK21" s="28" t="s">
        <v>69</v>
      </c>
      <c r="BL21" s="138"/>
      <c r="BM21" s="51">
        <v>10</v>
      </c>
      <c r="BN21" s="56"/>
      <c r="BO21" s="49"/>
      <c r="BP21" s="15"/>
      <c r="BQ21" s="15"/>
      <c r="BR21" s="21"/>
      <c r="BT21" s="154"/>
      <c r="BU21" s="28" t="s">
        <v>69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51"/>
      <c r="C22" s="99" t="s">
        <v>19</v>
      </c>
      <c r="D22" s="89" t="s">
        <v>22</v>
      </c>
      <c r="E22" s="100">
        <v>30</v>
      </c>
      <c r="F22" s="43"/>
      <c r="G22" s="101"/>
      <c r="H22" s="101"/>
      <c r="I22" s="101"/>
      <c r="J22" s="102"/>
      <c r="L22" s="156">
        <f>L16+1</f>
        <v>11</v>
      </c>
      <c r="M22" s="98" t="s">
        <v>18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7">
        <f>V16+1</f>
        <v>18</v>
      </c>
      <c r="W22" s="45" t="s">
        <v>18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71">
        <f>AF16+1</f>
        <v>25</v>
      </c>
      <c r="AG22" s="82" t="s">
        <v>18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8"/>
      <c r="AQ22" s="65" t="s">
        <v>19</v>
      </c>
      <c r="AR22" s="114" t="s">
        <v>49</v>
      </c>
      <c r="AS22" s="39">
        <v>30</v>
      </c>
      <c r="AT22" s="69"/>
      <c r="AU22" s="67"/>
      <c r="AV22" s="15"/>
      <c r="AW22" s="15"/>
      <c r="AX22" s="21"/>
      <c r="AZ22" s="150"/>
      <c r="BA22" s="65" t="s">
        <v>19</v>
      </c>
      <c r="BB22" s="114" t="s">
        <v>57</v>
      </c>
      <c r="BC22" s="39">
        <v>30</v>
      </c>
      <c r="BD22" s="69"/>
      <c r="BE22" s="67"/>
      <c r="BF22" s="15"/>
      <c r="BG22" s="15"/>
      <c r="BH22" s="21"/>
      <c r="BJ22" s="154"/>
      <c r="BK22" s="28" t="s">
        <v>70</v>
      </c>
      <c r="BL22" s="138"/>
      <c r="BM22" s="51">
        <v>10</v>
      </c>
      <c r="BN22" s="56"/>
      <c r="BO22" s="49"/>
      <c r="BP22" s="15"/>
      <c r="BQ22" s="15"/>
      <c r="BR22" s="21"/>
      <c r="BT22" s="154"/>
      <c r="BU22" s="28" t="s">
        <v>70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49">
        <f>B18+1</f>
        <v>5</v>
      </c>
      <c r="C23" s="47" t="s">
        <v>18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54"/>
      <c r="M23" s="29" t="s">
        <v>18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8"/>
      <c r="W23" s="46" t="s">
        <v>18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8"/>
      <c r="AG23" s="46" t="s">
        <v>18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8"/>
      <c r="AQ23" s="65" t="s">
        <v>19</v>
      </c>
      <c r="AR23" s="114" t="s">
        <v>43</v>
      </c>
      <c r="AS23" s="39">
        <v>20</v>
      </c>
      <c r="AT23" s="74"/>
      <c r="AU23" s="75"/>
      <c r="AV23" s="10"/>
      <c r="AW23" s="10"/>
      <c r="AX23" s="22"/>
      <c r="AZ23" s="150"/>
      <c r="BA23" s="65" t="s">
        <v>19</v>
      </c>
      <c r="BB23" s="114" t="s">
        <v>50</v>
      </c>
      <c r="BC23" s="39">
        <v>20</v>
      </c>
      <c r="BD23" s="74"/>
      <c r="BE23" s="75"/>
      <c r="BF23" s="10"/>
      <c r="BG23" s="10"/>
      <c r="BH23" s="22"/>
      <c r="BJ23" s="155"/>
      <c r="BK23" s="30" t="s">
        <v>70</v>
      </c>
      <c r="BL23" s="137"/>
      <c r="BM23" s="52">
        <v>10</v>
      </c>
      <c r="BN23" s="86"/>
      <c r="BO23" s="87"/>
      <c r="BP23" s="63"/>
      <c r="BQ23" s="63"/>
      <c r="BR23" s="64"/>
      <c r="BT23" s="155"/>
      <c r="BU23" s="30" t="s">
        <v>70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50"/>
      <c r="C24" s="29" t="s">
        <v>18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54"/>
      <c r="M24" s="29" t="s">
        <v>18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8"/>
      <c r="W24" s="46" t="s">
        <v>18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8"/>
      <c r="AG24" s="46" t="s">
        <v>18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70"/>
      <c r="AQ24" s="66" t="s">
        <v>19</v>
      </c>
      <c r="AR24" s="137"/>
      <c r="AS24" s="40">
        <v>10</v>
      </c>
      <c r="AT24" s="70"/>
      <c r="AU24" s="68"/>
      <c r="AV24" s="63"/>
      <c r="AW24" s="63"/>
      <c r="AX24" s="64"/>
      <c r="AZ24" s="172"/>
      <c r="BA24" s="66" t="s">
        <v>19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56">
        <f t="shared" ref="BJ24" si="2">BJ14+1</f>
        <v>45</v>
      </c>
      <c r="BK24" s="47" t="s">
        <v>18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56">
        <f t="shared" ref="BT24" si="3">BT14+1</f>
        <v>52</v>
      </c>
      <c r="BU24" s="47" t="s">
        <v>18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50"/>
      <c r="C25" s="29" t="s">
        <v>18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54"/>
      <c r="M25" s="28" t="s">
        <v>18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8"/>
      <c r="W25" s="58" t="s">
        <v>18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8"/>
      <c r="AG25" s="58" t="s">
        <v>18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71">
        <f t="shared" ref="AP25" si="4">AP18+1</f>
        <v>32</v>
      </c>
      <c r="AQ25" s="77" t="s">
        <v>18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49">
        <f t="shared" ref="AZ25" si="5">AZ18+1</f>
        <v>39</v>
      </c>
      <c r="BA25" s="77" t="s">
        <v>18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54"/>
      <c r="BK25" s="28" t="s">
        <v>18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54"/>
      <c r="BU25" s="28" t="s">
        <v>18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51"/>
      <c r="C26" s="28" t="s">
        <v>18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54"/>
      <c r="M26" s="28" t="s">
        <v>19</v>
      </c>
      <c r="N26" s="34" t="s">
        <v>29</v>
      </c>
      <c r="O26" s="51">
        <v>30</v>
      </c>
      <c r="P26" s="42"/>
      <c r="Q26" s="53"/>
      <c r="R26" s="10"/>
      <c r="S26" s="10"/>
      <c r="T26" s="22"/>
      <c r="V26" s="168"/>
      <c r="W26" s="58" t="s">
        <v>19</v>
      </c>
      <c r="X26" s="34" t="s">
        <v>36</v>
      </c>
      <c r="Y26" s="51">
        <v>30</v>
      </c>
      <c r="Z26" s="42"/>
      <c r="AA26" s="53"/>
      <c r="AB26" s="10"/>
      <c r="AC26" s="10"/>
      <c r="AD26" s="22"/>
      <c r="AF26" s="168"/>
      <c r="AG26" s="58" t="s">
        <v>19</v>
      </c>
      <c r="AH26" s="34" t="s">
        <v>43</v>
      </c>
      <c r="AI26" s="51">
        <v>30</v>
      </c>
      <c r="AJ26" s="42"/>
      <c r="AK26" s="53"/>
      <c r="AL26" s="10"/>
      <c r="AM26" s="10"/>
      <c r="AN26" s="22"/>
      <c r="AP26" s="168"/>
      <c r="AQ26" s="57" t="s">
        <v>18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50"/>
      <c r="BA26" s="57" t="s">
        <v>18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54"/>
      <c r="BK26" s="28" t="s">
        <v>19</v>
      </c>
      <c r="BL26" s="114" t="s">
        <v>64</v>
      </c>
      <c r="BM26" s="51">
        <v>30</v>
      </c>
      <c r="BN26" s="42"/>
      <c r="BO26" s="7">
        <v>0</v>
      </c>
      <c r="BP26" s="4"/>
      <c r="BQ26" s="4">
        <v>1</v>
      </c>
      <c r="BR26" s="20"/>
      <c r="BT26" s="154"/>
      <c r="BU26" s="28" t="s">
        <v>19</v>
      </c>
      <c r="BV26" s="114" t="s">
        <v>64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51"/>
      <c r="C27" s="99" t="s">
        <v>19</v>
      </c>
      <c r="D27" s="89" t="s">
        <v>23</v>
      </c>
      <c r="E27" s="100">
        <v>30</v>
      </c>
      <c r="F27" s="43"/>
      <c r="G27" s="101"/>
      <c r="H27" s="101"/>
      <c r="I27" s="101"/>
      <c r="J27" s="102"/>
      <c r="L27" s="155"/>
      <c r="M27" s="30" t="s">
        <v>19</v>
      </c>
      <c r="N27" s="35" t="s">
        <v>23</v>
      </c>
      <c r="O27" s="52">
        <v>20</v>
      </c>
      <c r="P27" s="86"/>
      <c r="Q27" s="87"/>
      <c r="R27" s="63"/>
      <c r="S27" s="63"/>
      <c r="T27" s="64"/>
      <c r="V27" s="169"/>
      <c r="W27" s="88" t="s">
        <v>19</v>
      </c>
      <c r="X27" s="89" t="s">
        <v>30</v>
      </c>
      <c r="Y27" s="90">
        <v>20</v>
      </c>
      <c r="Z27" s="91"/>
      <c r="AA27" s="92"/>
      <c r="AB27" s="93"/>
      <c r="AC27" s="93"/>
      <c r="AD27" s="94"/>
      <c r="AF27" s="170"/>
      <c r="AG27" s="59" t="s">
        <v>19</v>
      </c>
      <c r="AH27" s="35" t="s">
        <v>37</v>
      </c>
      <c r="AI27" s="52">
        <v>20</v>
      </c>
      <c r="AJ27" s="86"/>
      <c r="AK27" s="87"/>
      <c r="AL27" s="63"/>
      <c r="AM27" s="63"/>
      <c r="AN27" s="64"/>
      <c r="AP27" s="168"/>
      <c r="AQ27" s="57" t="s">
        <v>18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50"/>
      <c r="BA27" s="57" t="s">
        <v>18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54"/>
      <c r="BK27" s="28" t="s">
        <v>19</v>
      </c>
      <c r="BL27" s="114" t="s">
        <v>58</v>
      </c>
      <c r="BM27" s="51">
        <v>30</v>
      </c>
      <c r="BN27" s="42"/>
      <c r="BO27" s="7">
        <v>0</v>
      </c>
      <c r="BP27" s="4"/>
      <c r="BQ27" s="4">
        <v>1</v>
      </c>
      <c r="BR27" s="20"/>
      <c r="BT27" s="154"/>
      <c r="BU27" s="28" t="s">
        <v>19</v>
      </c>
      <c r="BV27" s="114" t="s">
        <v>58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49">
        <f>B23+1</f>
        <v>6</v>
      </c>
      <c r="C28" s="47" t="s">
        <v>18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56">
        <f>L22+1</f>
        <v>12</v>
      </c>
      <c r="M28" s="98" t="s">
        <v>18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7">
        <f>V22+1</f>
        <v>19</v>
      </c>
      <c r="W28" s="45" t="s">
        <v>18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71">
        <f>AF22+1</f>
        <v>26</v>
      </c>
      <c r="AG28" s="82" t="s">
        <v>18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8"/>
      <c r="AQ28" s="65" t="s">
        <v>18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50"/>
      <c r="BA28" s="65" t="s">
        <v>18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54"/>
      <c r="BK28" s="28" t="s">
        <v>19</v>
      </c>
      <c r="BL28" s="138"/>
      <c r="BM28" s="51">
        <v>20</v>
      </c>
      <c r="BN28" s="56"/>
      <c r="BO28" s="49"/>
      <c r="BP28" s="15"/>
      <c r="BQ28" s="15"/>
      <c r="BR28" s="21"/>
      <c r="BT28" s="154"/>
      <c r="BU28" s="28" t="s">
        <v>19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50"/>
      <c r="C29" s="29" t="s">
        <v>18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54"/>
      <c r="M29" s="29" t="s">
        <v>18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8"/>
      <c r="W29" s="46" t="s">
        <v>18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8"/>
      <c r="AG29" s="46" t="s">
        <v>18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8"/>
      <c r="AQ29" s="65" t="s">
        <v>19</v>
      </c>
      <c r="AR29" s="114" t="s">
        <v>50</v>
      </c>
      <c r="AS29" s="39">
        <v>30</v>
      </c>
      <c r="AT29" s="74"/>
      <c r="AU29" s="75"/>
      <c r="AV29" s="10"/>
      <c r="AW29" s="10"/>
      <c r="AX29" s="22"/>
      <c r="AZ29" s="150"/>
      <c r="BA29" s="65" t="s">
        <v>19</v>
      </c>
      <c r="BB29" s="114" t="s">
        <v>58</v>
      </c>
      <c r="BC29" s="39">
        <v>30</v>
      </c>
      <c r="BD29" s="74"/>
      <c r="BE29" s="75"/>
      <c r="BF29" s="10"/>
      <c r="BG29" s="10"/>
      <c r="BH29" s="22"/>
      <c r="BJ29" s="154"/>
      <c r="BK29" s="28" t="s">
        <v>19</v>
      </c>
      <c r="BL29" s="138"/>
      <c r="BM29" s="51">
        <v>20</v>
      </c>
      <c r="BN29" s="56"/>
      <c r="BO29" s="49"/>
      <c r="BP29" s="15"/>
      <c r="BQ29" s="15"/>
      <c r="BR29" s="21"/>
      <c r="BT29" s="154"/>
      <c r="BU29" s="28" t="s">
        <v>19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50"/>
      <c r="C30" s="29" t="s">
        <v>18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54"/>
      <c r="M30" s="29" t="s">
        <v>18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8"/>
      <c r="W30" s="46" t="s">
        <v>18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8"/>
      <c r="AG30" s="46" t="s">
        <v>18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8"/>
      <c r="AQ30" s="65" t="s">
        <v>19</v>
      </c>
      <c r="AR30" s="114" t="s">
        <v>44</v>
      </c>
      <c r="AS30" s="39">
        <v>20</v>
      </c>
      <c r="AT30" s="69"/>
      <c r="AU30" s="67"/>
      <c r="AV30" s="15"/>
      <c r="AW30" s="15"/>
      <c r="AX30" s="21"/>
      <c r="AZ30" s="150"/>
      <c r="BA30" s="65" t="s">
        <v>19</v>
      </c>
      <c r="BB30" s="114" t="s">
        <v>51</v>
      </c>
      <c r="BC30" s="39">
        <v>20</v>
      </c>
      <c r="BD30" s="69"/>
      <c r="BE30" s="67"/>
      <c r="BF30" s="15"/>
      <c r="BG30" s="15"/>
      <c r="BH30" s="21"/>
      <c r="BJ30" s="154"/>
      <c r="BK30" s="28" t="s">
        <v>69</v>
      </c>
      <c r="BL30" s="138"/>
      <c r="BM30" s="51">
        <v>10</v>
      </c>
      <c r="BN30" s="56"/>
      <c r="BO30" s="49"/>
      <c r="BP30" s="15"/>
      <c r="BQ30" s="15"/>
      <c r="BR30" s="21"/>
      <c r="BT30" s="154"/>
      <c r="BU30" s="28" t="s">
        <v>69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51"/>
      <c r="C31" s="28" t="s">
        <v>18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54"/>
      <c r="M31" s="28" t="s">
        <v>18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8"/>
      <c r="W31" s="58" t="s">
        <v>18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8"/>
      <c r="AG31" s="58" t="s">
        <v>18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70"/>
      <c r="AQ31" s="66" t="s">
        <v>19</v>
      </c>
      <c r="AR31" s="137"/>
      <c r="AS31" s="40">
        <v>10</v>
      </c>
      <c r="AT31" s="70"/>
      <c r="AU31" s="68"/>
      <c r="AV31" s="63"/>
      <c r="AW31" s="63"/>
      <c r="AX31" s="64"/>
      <c r="AZ31" s="172"/>
      <c r="BA31" s="66" t="s">
        <v>19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54"/>
      <c r="BK31" s="28" t="s">
        <v>69</v>
      </c>
      <c r="BL31" s="138"/>
      <c r="BM31" s="51">
        <v>10</v>
      </c>
      <c r="BN31" s="56"/>
      <c r="BO31" s="49"/>
      <c r="BP31" s="15"/>
      <c r="BQ31" s="15"/>
      <c r="BR31" s="21"/>
      <c r="BT31" s="154"/>
      <c r="BU31" s="28" t="s">
        <v>69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51"/>
      <c r="C32" s="99" t="s">
        <v>19</v>
      </c>
      <c r="D32" s="89" t="s">
        <v>24</v>
      </c>
      <c r="E32" s="100">
        <v>30</v>
      </c>
      <c r="F32" s="43"/>
      <c r="G32" s="101"/>
      <c r="H32" s="101"/>
      <c r="I32" s="101"/>
      <c r="J32" s="102"/>
      <c r="L32" s="154"/>
      <c r="M32" s="28" t="s">
        <v>19</v>
      </c>
      <c r="N32" s="34" t="s">
        <v>30</v>
      </c>
      <c r="O32" s="51">
        <v>30</v>
      </c>
      <c r="P32" s="42"/>
      <c r="Q32" s="53"/>
      <c r="R32" s="10"/>
      <c r="S32" s="10"/>
      <c r="T32" s="22"/>
      <c r="V32" s="168"/>
      <c r="W32" s="58" t="s">
        <v>19</v>
      </c>
      <c r="X32" s="34" t="s">
        <v>37</v>
      </c>
      <c r="Y32" s="51">
        <v>30</v>
      </c>
      <c r="Z32" s="42"/>
      <c r="AA32" s="53"/>
      <c r="AB32" s="10"/>
      <c r="AC32" s="10"/>
      <c r="AD32" s="22"/>
      <c r="AF32" s="168"/>
      <c r="AG32" s="58" t="s">
        <v>19</v>
      </c>
      <c r="AH32" s="34" t="s">
        <v>44</v>
      </c>
      <c r="AI32" s="51">
        <v>30</v>
      </c>
      <c r="AJ32" s="42"/>
      <c r="AK32" s="53"/>
      <c r="AL32" s="10"/>
      <c r="AM32" s="10"/>
      <c r="AN32" s="22"/>
      <c r="AP32" s="171">
        <f t="shared" ref="AP32" si="6">AP25+1</f>
        <v>33</v>
      </c>
      <c r="AQ32" s="77" t="s">
        <v>18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49">
        <f t="shared" ref="AZ32" si="7">AZ25+1</f>
        <v>40</v>
      </c>
      <c r="BA32" s="77" t="s">
        <v>18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54"/>
      <c r="BK32" s="28" t="s">
        <v>70</v>
      </c>
      <c r="BL32" s="138"/>
      <c r="BM32" s="51">
        <v>10</v>
      </c>
      <c r="BN32" s="56"/>
      <c r="BO32" s="49"/>
      <c r="BP32" s="15"/>
      <c r="BQ32" s="15"/>
      <c r="BR32" s="21"/>
      <c r="BT32" s="154"/>
      <c r="BU32" s="28" t="s">
        <v>70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49">
        <f>B28+1</f>
        <v>7</v>
      </c>
      <c r="C33" s="47" t="s">
        <v>18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5"/>
      <c r="M33" s="30" t="s">
        <v>19</v>
      </c>
      <c r="N33" s="35" t="s">
        <v>24</v>
      </c>
      <c r="O33" s="52">
        <v>20</v>
      </c>
      <c r="P33" s="86"/>
      <c r="Q33" s="87"/>
      <c r="R33" s="63"/>
      <c r="S33" s="63"/>
      <c r="T33" s="64"/>
      <c r="V33" s="169"/>
      <c r="W33" s="88" t="s">
        <v>19</v>
      </c>
      <c r="X33" s="89" t="s">
        <v>31</v>
      </c>
      <c r="Y33" s="90">
        <v>20</v>
      </c>
      <c r="Z33" s="91"/>
      <c r="AA33" s="92"/>
      <c r="AB33" s="93"/>
      <c r="AC33" s="93"/>
      <c r="AD33" s="94"/>
      <c r="AF33" s="170"/>
      <c r="AG33" s="59" t="s">
        <v>19</v>
      </c>
      <c r="AH33" s="35" t="s">
        <v>38</v>
      </c>
      <c r="AI33" s="52">
        <v>20</v>
      </c>
      <c r="AJ33" s="86"/>
      <c r="AK33" s="87"/>
      <c r="AL33" s="63"/>
      <c r="AM33" s="63"/>
      <c r="AN33" s="64"/>
      <c r="AP33" s="168"/>
      <c r="AQ33" s="57" t="s">
        <v>18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50"/>
      <c r="BA33" s="57" t="s">
        <v>18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5"/>
      <c r="BK33" s="30" t="s">
        <v>70</v>
      </c>
      <c r="BL33" s="137"/>
      <c r="BM33" s="52">
        <v>10</v>
      </c>
      <c r="BN33" s="86"/>
      <c r="BO33" s="87"/>
      <c r="BP33" s="63"/>
      <c r="BQ33" s="63"/>
      <c r="BR33" s="64"/>
      <c r="BT33" s="155"/>
      <c r="BU33" s="30" t="s">
        <v>70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50"/>
      <c r="C34" s="29" t="s">
        <v>18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56">
        <f>L28+1</f>
        <v>13</v>
      </c>
      <c r="M34" s="98" t="s">
        <v>18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7">
        <f>V28+1</f>
        <v>20</v>
      </c>
      <c r="W34" s="45" t="s">
        <v>18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71">
        <f>AF28+1</f>
        <v>27</v>
      </c>
      <c r="AG34" s="82" t="s">
        <v>18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8"/>
      <c r="AQ34" s="57" t="s">
        <v>18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50"/>
      <c r="BA34" s="57" t="s">
        <v>18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56">
        <f t="shared" ref="BJ34" si="8">BJ24+1</f>
        <v>46</v>
      </c>
      <c r="BK34" s="47" t="s">
        <v>18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56">
        <f t="shared" ref="BT34" si="9">BT24+1</f>
        <v>53</v>
      </c>
      <c r="BU34" s="47" t="s">
        <v>18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50"/>
      <c r="C35" s="29" t="s">
        <v>18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54"/>
      <c r="M35" s="29" t="s">
        <v>18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8"/>
      <c r="W35" s="46" t="s">
        <v>18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8"/>
      <c r="AG35" s="46" t="s">
        <v>18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8"/>
      <c r="AQ35" s="65" t="s">
        <v>18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50"/>
      <c r="BA35" s="65" t="s">
        <v>18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54"/>
      <c r="BK35" s="28" t="s">
        <v>18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54"/>
      <c r="BU35" s="28" t="s">
        <v>18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51"/>
      <c r="C36" s="28" t="s">
        <v>18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54"/>
      <c r="M36" s="29" t="s">
        <v>18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8"/>
      <c r="W36" s="46" t="s">
        <v>18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8"/>
      <c r="AG36" s="46" t="s">
        <v>18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8"/>
      <c r="AQ36" s="65" t="s">
        <v>19</v>
      </c>
      <c r="AR36" s="114" t="s">
        <v>51</v>
      </c>
      <c r="AS36" s="39">
        <v>30</v>
      </c>
      <c r="AT36" s="74"/>
      <c r="AU36" s="75"/>
      <c r="AV36" s="10"/>
      <c r="AW36" s="10"/>
      <c r="AX36" s="22"/>
      <c r="AZ36" s="150"/>
      <c r="BA36" s="65" t="s">
        <v>19</v>
      </c>
      <c r="BB36" s="114" t="s">
        <v>59</v>
      </c>
      <c r="BC36" s="39">
        <v>30</v>
      </c>
      <c r="BD36" s="74"/>
      <c r="BE36" s="75"/>
      <c r="BF36" s="10"/>
      <c r="BG36" s="10"/>
      <c r="BH36" s="22"/>
      <c r="BJ36" s="154"/>
      <c r="BK36" s="28" t="s">
        <v>19</v>
      </c>
      <c r="BL36" s="114" t="s">
        <v>65</v>
      </c>
      <c r="BM36" s="51">
        <v>30</v>
      </c>
      <c r="BN36" s="42"/>
      <c r="BO36" s="7">
        <v>0</v>
      </c>
      <c r="BP36" s="4"/>
      <c r="BQ36" s="4">
        <v>1</v>
      </c>
      <c r="BR36" s="20"/>
      <c r="BT36" s="154"/>
      <c r="BU36" s="28" t="s">
        <v>19</v>
      </c>
      <c r="BV36" s="114" t="s">
        <v>65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52"/>
      <c r="C37" s="30" t="s">
        <v>19</v>
      </c>
      <c r="D37" s="35" t="s">
        <v>25</v>
      </c>
      <c r="E37" s="40">
        <v>30</v>
      </c>
      <c r="F37" s="44"/>
      <c r="G37" s="106"/>
      <c r="H37" s="106"/>
      <c r="I37" s="106"/>
      <c r="J37" s="107"/>
      <c r="L37" s="154"/>
      <c r="M37" s="28" t="s">
        <v>18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8"/>
      <c r="W37" s="58" t="s">
        <v>18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8"/>
      <c r="AG37" s="58" t="s">
        <v>18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8"/>
      <c r="AQ37" s="65" t="s">
        <v>19</v>
      </c>
      <c r="AR37" s="114" t="s">
        <v>45</v>
      </c>
      <c r="AS37" s="39">
        <v>20</v>
      </c>
      <c r="AT37" s="69"/>
      <c r="AU37" s="67"/>
      <c r="AV37" s="15"/>
      <c r="AW37" s="15"/>
      <c r="AX37" s="21"/>
      <c r="AZ37" s="150"/>
      <c r="BA37" s="65" t="s">
        <v>19</v>
      </c>
      <c r="BB37" s="114" t="s">
        <v>52</v>
      </c>
      <c r="BC37" s="39">
        <v>20</v>
      </c>
      <c r="BD37" s="69"/>
      <c r="BE37" s="67"/>
      <c r="BF37" s="15"/>
      <c r="BG37" s="15"/>
      <c r="BH37" s="21"/>
      <c r="BJ37" s="154"/>
      <c r="BK37" s="28" t="s">
        <v>19</v>
      </c>
      <c r="BL37" s="114" t="s">
        <v>59</v>
      </c>
      <c r="BM37" s="51">
        <v>30</v>
      </c>
      <c r="BN37" s="42"/>
      <c r="BO37" s="7">
        <v>0</v>
      </c>
      <c r="BP37" s="4"/>
      <c r="BQ37" s="4">
        <v>1</v>
      </c>
      <c r="BR37" s="20"/>
      <c r="BT37" s="154"/>
      <c r="BU37" s="28" t="s">
        <v>19</v>
      </c>
      <c r="BV37" s="114" t="s">
        <v>59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54"/>
      <c r="M38" s="28" t="s">
        <v>19</v>
      </c>
      <c r="N38" s="34" t="s">
        <v>31</v>
      </c>
      <c r="O38" s="51">
        <v>30</v>
      </c>
      <c r="P38" s="42"/>
      <c r="Q38" s="53"/>
      <c r="R38" s="10"/>
      <c r="S38" s="10"/>
      <c r="T38" s="22"/>
      <c r="V38" s="168"/>
      <c r="W38" s="58" t="s">
        <v>19</v>
      </c>
      <c r="X38" s="34" t="s">
        <v>38</v>
      </c>
      <c r="Y38" s="51">
        <v>30</v>
      </c>
      <c r="Z38" s="42"/>
      <c r="AA38" s="53"/>
      <c r="AB38" s="10"/>
      <c r="AC38" s="10"/>
      <c r="AD38" s="22"/>
      <c r="AF38" s="168"/>
      <c r="AG38" s="58" t="s">
        <v>19</v>
      </c>
      <c r="AH38" s="34" t="s">
        <v>45</v>
      </c>
      <c r="AI38" s="51">
        <v>30</v>
      </c>
      <c r="AJ38" s="42"/>
      <c r="AK38" s="53"/>
      <c r="AL38" s="10"/>
      <c r="AM38" s="10"/>
      <c r="AN38" s="22"/>
      <c r="AP38" s="170"/>
      <c r="AQ38" s="66" t="s">
        <v>19</v>
      </c>
      <c r="AR38" s="115"/>
      <c r="AS38" s="40">
        <v>10</v>
      </c>
      <c r="AT38" s="70"/>
      <c r="AU38" s="68"/>
      <c r="AV38" s="63"/>
      <c r="AW38" s="63"/>
      <c r="AX38" s="64"/>
      <c r="AZ38" s="172"/>
      <c r="BA38" s="66" t="s">
        <v>19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54"/>
      <c r="BK38" s="28" t="s">
        <v>19</v>
      </c>
      <c r="BL38" s="138"/>
      <c r="BM38" s="51">
        <v>20</v>
      </c>
      <c r="BN38" s="56"/>
      <c r="BO38" s="49"/>
      <c r="BP38" s="15"/>
      <c r="BQ38" s="15"/>
      <c r="BR38" s="21"/>
      <c r="BT38" s="154"/>
      <c r="BU38" s="28" t="s">
        <v>19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48"/>
      <c r="C39" s="148"/>
      <c r="D39" s="148"/>
      <c r="E39" s="148"/>
      <c r="F39" s="148"/>
      <c r="G39" s="148"/>
      <c r="H39" s="148"/>
      <c r="I39" s="148"/>
      <c r="J39" s="148"/>
      <c r="L39" s="155"/>
      <c r="M39" s="30" t="s">
        <v>19</v>
      </c>
      <c r="N39" s="35" t="s">
        <v>25</v>
      </c>
      <c r="O39" s="52">
        <v>20</v>
      </c>
      <c r="P39" s="86"/>
      <c r="Q39" s="87"/>
      <c r="R39" s="63"/>
      <c r="S39" s="63"/>
      <c r="T39" s="64"/>
      <c r="V39" s="169"/>
      <c r="W39" s="88" t="s">
        <v>19</v>
      </c>
      <c r="X39" s="89" t="s">
        <v>32</v>
      </c>
      <c r="Y39" s="90">
        <v>20</v>
      </c>
      <c r="Z39" s="91"/>
      <c r="AA39" s="92"/>
      <c r="AB39" s="93"/>
      <c r="AC39" s="93"/>
      <c r="AD39" s="94"/>
      <c r="AF39" s="170"/>
      <c r="AG39" s="59" t="s">
        <v>19</v>
      </c>
      <c r="AH39" s="35" t="s">
        <v>39</v>
      </c>
      <c r="AI39" s="52">
        <v>20</v>
      </c>
      <c r="AJ39" s="86"/>
      <c r="AK39" s="87"/>
      <c r="AL39" s="63"/>
      <c r="AM39" s="63"/>
      <c r="AN39" s="64"/>
      <c r="AP39" s="171">
        <f t="shared" ref="AP39" si="10">AP32+1</f>
        <v>34</v>
      </c>
      <c r="AQ39" s="77" t="s">
        <v>18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49">
        <f t="shared" ref="AZ39" si="11">AZ32+1</f>
        <v>41</v>
      </c>
      <c r="BA39" s="77" t="s">
        <v>18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54"/>
      <c r="BK39" s="28" t="s">
        <v>19</v>
      </c>
      <c r="BL39" s="138"/>
      <c r="BM39" s="51">
        <v>20</v>
      </c>
      <c r="BN39" s="56"/>
      <c r="BO39" s="49"/>
      <c r="BP39" s="15"/>
      <c r="BQ39" s="15"/>
      <c r="BR39" s="21"/>
      <c r="BT39" s="154"/>
      <c r="BU39" s="28" t="s">
        <v>19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56">
        <f>L34+1</f>
        <v>14</v>
      </c>
      <c r="M40" s="98" t="s">
        <v>18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7">
        <f>V34+1</f>
        <v>21</v>
      </c>
      <c r="W40" s="45" t="s">
        <v>18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71">
        <f>AF34+1</f>
        <v>28</v>
      </c>
      <c r="AG40" s="82" t="s">
        <v>18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8"/>
      <c r="AQ40" s="57" t="s">
        <v>18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50"/>
      <c r="BA40" s="57" t="s">
        <v>18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54"/>
      <c r="BK40" s="28" t="s">
        <v>69</v>
      </c>
      <c r="BL40" s="138"/>
      <c r="BM40" s="51">
        <v>10</v>
      </c>
      <c r="BN40" s="56"/>
      <c r="BO40" s="49"/>
      <c r="BP40" s="15"/>
      <c r="BQ40" s="15"/>
      <c r="BR40" s="21"/>
      <c r="BT40" s="154"/>
      <c r="BU40" s="28" t="s">
        <v>69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54"/>
      <c r="M41" s="29" t="s">
        <v>18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8"/>
      <c r="W41" s="46" t="s">
        <v>18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8"/>
      <c r="AG41" s="46" t="s">
        <v>18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8"/>
      <c r="AQ41" s="57" t="s">
        <v>18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50"/>
      <c r="BA41" s="57" t="s">
        <v>18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54"/>
      <c r="BK41" s="28" t="s">
        <v>69</v>
      </c>
      <c r="BL41" s="138"/>
      <c r="BM41" s="51">
        <v>10</v>
      </c>
      <c r="BN41" s="56"/>
      <c r="BO41" s="49"/>
      <c r="BP41" s="15"/>
      <c r="BQ41" s="15"/>
      <c r="BR41" s="21"/>
      <c r="BT41" s="154"/>
      <c r="BU41" s="28" t="s">
        <v>69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54"/>
      <c r="M42" s="29" t="s">
        <v>18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8"/>
      <c r="W42" s="46" t="s">
        <v>18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8"/>
      <c r="AG42" s="46" t="s">
        <v>18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8"/>
      <c r="AQ42" s="65" t="s">
        <v>18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50"/>
      <c r="BA42" s="65" t="s">
        <v>18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54"/>
      <c r="BK42" s="28" t="s">
        <v>70</v>
      </c>
      <c r="BL42" s="138"/>
      <c r="BM42" s="51">
        <v>10</v>
      </c>
      <c r="BN42" s="56"/>
      <c r="BO42" s="49"/>
      <c r="BP42" s="15"/>
      <c r="BQ42" s="15"/>
      <c r="BR42" s="21"/>
      <c r="BT42" s="154"/>
      <c r="BU42" s="28" t="s">
        <v>70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54"/>
      <c r="M43" s="28" t="s">
        <v>18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8"/>
      <c r="W43" s="58" t="s">
        <v>18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8"/>
      <c r="AG43" s="58" t="s">
        <v>18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8"/>
      <c r="AQ43" s="65" t="s">
        <v>19</v>
      </c>
      <c r="AR43" s="114" t="s">
        <v>52</v>
      </c>
      <c r="AS43" s="39">
        <v>30</v>
      </c>
      <c r="AT43" s="74"/>
      <c r="AU43" s="75"/>
      <c r="AV43" s="10"/>
      <c r="AW43" s="10"/>
      <c r="AX43" s="22"/>
      <c r="AZ43" s="150"/>
      <c r="BA43" s="65" t="s">
        <v>19</v>
      </c>
      <c r="BB43" s="114" t="s">
        <v>60</v>
      </c>
      <c r="BC43" s="39">
        <v>30</v>
      </c>
      <c r="BD43" s="74"/>
      <c r="BE43" s="75"/>
      <c r="BF43" s="10"/>
      <c r="BG43" s="10"/>
      <c r="BH43" s="22"/>
      <c r="BJ43" s="155"/>
      <c r="BK43" s="30" t="s">
        <v>70</v>
      </c>
      <c r="BL43" s="137"/>
      <c r="BM43" s="52">
        <v>10</v>
      </c>
      <c r="BN43" s="86"/>
      <c r="BO43" s="87"/>
      <c r="BP43" s="63"/>
      <c r="BQ43" s="63"/>
      <c r="BR43" s="64"/>
      <c r="BT43" s="155"/>
      <c r="BU43" s="30" t="s">
        <v>70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54"/>
      <c r="M44" s="28" t="s">
        <v>19</v>
      </c>
      <c r="N44" s="34" t="s">
        <v>32</v>
      </c>
      <c r="O44" s="51">
        <v>30</v>
      </c>
      <c r="P44" s="56"/>
      <c r="Q44" s="49"/>
      <c r="R44" s="15"/>
      <c r="S44" s="15"/>
      <c r="T44" s="21"/>
      <c r="V44" s="168"/>
      <c r="W44" s="58" t="s">
        <v>19</v>
      </c>
      <c r="X44" s="34" t="s">
        <v>39</v>
      </c>
      <c r="Y44" s="51">
        <v>30</v>
      </c>
      <c r="Z44" s="56"/>
      <c r="AA44" s="49"/>
      <c r="AB44" s="15"/>
      <c r="AC44" s="15"/>
      <c r="AD44" s="21"/>
      <c r="AF44" s="168"/>
      <c r="AG44" s="58" t="s">
        <v>19</v>
      </c>
      <c r="AH44" s="34" t="s">
        <v>46</v>
      </c>
      <c r="AI44" s="51">
        <v>30</v>
      </c>
      <c r="AJ44" s="56"/>
      <c r="AK44" s="49"/>
      <c r="AL44" s="15"/>
      <c r="AM44" s="15"/>
      <c r="AN44" s="21"/>
      <c r="AP44" s="168"/>
      <c r="AQ44" s="65" t="s">
        <v>19</v>
      </c>
      <c r="AR44" s="114" t="s">
        <v>46</v>
      </c>
      <c r="AS44" s="39">
        <v>20</v>
      </c>
      <c r="AT44" s="69"/>
      <c r="AU44" s="67"/>
      <c r="AV44" s="15"/>
      <c r="AW44" s="15"/>
      <c r="AX44" s="21"/>
      <c r="AZ44" s="150"/>
      <c r="BA44" s="65" t="s">
        <v>19</v>
      </c>
      <c r="BB44" s="114" t="s">
        <v>53</v>
      </c>
      <c r="BC44" s="39">
        <v>20</v>
      </c>
      <c r="BD44" s="69"/>
      <c r="BE44" s="67"/>
      <c r="BF44" s="15"/>
      <c r="BG44" s="15"/>
      <c r="BH44" s="21"/>
      <c r="BJ44" s="156">
        <f t="shared" ref="BJ44" si="12">BJ34+1</f>
        <v>47</v>
      </c>
      <c r="BK44" s="47" t="s">
        <v>18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56">
        <f t="shared" ref="BT44" si="13">BT34+1</f>
        <v>54</v>
      </c>
      <c r="BU44" s="47" t="s">
        <v>18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5"/>
      <c r="M45" s="30" t="s">
        <v>19</v>
      </c>
      <c r="N45" s="35" t="s">
        <v>26</v>
      </c>
      <c r="O45" s="52">
        <v>20</v>
      </c>
      <c r="P45" s="44"/>
      <c r="Q45" s="54"/>
      <c r="R45" s="23"/>
      <c r="S45" s="23"/>
      <c r="T45" s="24"/>
      <c r="V45" s="170"/>
      <c r="W45" s="59" t="s">
        <v>19</v>
      </c>
      <c r="X45" s="35" t="s">
        <v>33</v>
      </c>
      <c r="Y45" s="52">
        <v>20</v>
      </c>
      <c r="Z45" s="44"/>
      <c r="AA45" s="54"/>
      <c r="AB45" s="23"/>
      <c r="AC45" s="23"/>
      <c r="AD45" s="24"/>
      <c r="AF45" s="170"/>
      <c r="AG45" s="59" t="s">
        <v>19</v>
      </c>
      <c r="AH45" s="35" t="s">
        <v>40</v>
      </c>
      <c r="AI45" s="52">
        <v>20</v>
      </c>
      <c r="AJ45" s="44"/>
      <c r="AK45" s="54"/>
      <c r="AL45" s="23"/>
      <c r="AM45" s="23"/>
      <c r="AN45" s="24"/>
      <c r="AP45" s="170"/>
      <c r="AQ45" s="66" t="s">
        <v>19</v>
      </c>
      <c r="AR45" s="137"/>
      <c r="AS45" s="40">
        <v>10</v>
      </c>
      <c r="AT45" s="70"/>
      <c r="AU45" s="68"/>
      <c r="AV45" s="63"/>
      <c r="AW45" s="63"/>
      <c r="AX45" s="64"/>
      <c r="AZ45" s="172"/>
      <c r="BA45" s="66" t="s">
        <v>19</v>
      </c>
      <c r="BB45" s="115" t="s">
        <v>54</v>
      </c>
      <c r="BC45" s="40">
        <v>10</v>
      </c>
      <c r="BD45" s="70"/>
      <c r="BE45" s="68"/>
      <c r="BF45" s="63"/>
      <c r="BG45" s="63"/>
      <c r="BH45" s="64"/>
      <c r="BJ45" s="154"/>
      <c r="BK45" s="28" t="s">
        <v>18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54"/>
      <c r="BU45" s="28" t="s">
        <v>18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71">
        <f t="shared" ref="AP46" si="14">AP39+1</f>
        <v>35</v>
      </c>
      <c r="AQ46" s="77" t="s">
        <v>18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49">
        <f t="shared" ref="AZ46" si="15">AZ39+1</f>
        <v>42</v>
      </c>
      <c r="BA46" s="77" t="s">
        <v>18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54"/>
      <c r="BK46" s="28" t="s">
        <v>19</v>
      </c>
      <c r="BL46" s="114" t="s">
        <v>66</v>
      </c>
      <c r="BM46" s="51">
        <v>30</v>
      </c>
      <c r="BN46" s="42"/>
      <c r="BO46" s="7">
        <v>0</v>
      </c>
      <c r="BP46" s="4"/>
      <c r="BQ46" s="4">
        <v>1</v>
      </c>
      <c r="BR46" s="20"/>
      <c r="BT46" s="154"/>
      <c r="BU46" s="28" t="s">
        <v>19</v>
      </c>
      <c r="BV46" s="114" t="s">
        <v>66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8"/>
      <c r="AQ47" s="57" t="s">
        <v>18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50"/>
      <c r="BA47" s="57" t="s">
        <v>18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54"/>
      <c r="BK47" s="28" t="s">
        <v>19</v>
      </c>
      <c r="BL47" s="114" t="s">
        <v>60</v>
      </c>
      <c r="BM47" s="51">
        <v>30</v>
      </c>
      <c r="BN47" s="42"/>
      <c r="BO47" s="7">
        <v>0</v>
      </c>
      <c r="BP47" s="4"/>
      <c r="BQ47" s="4">
        <v>1</v>
      </c>
      <c r="BR47" s="20"/>
      <c r="BT47" s="154"/>
      <c r="BU47" s="28" t="s">
        <v>19</v>
      </c>
      <c r="BV47" s="114" t="s">
        <v>60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8"/>
      <c r="AQ48" s="57" t="s">
        <v>18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50"/>
      <c r="BA48" s="57" t="s">
        <v>18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54"/>
      <c r="BK48" s="28" t="s">
        <v>19</v>
      </c>
      <c r="BL48" s="138"/>
      <c r="BM48" s="51">
        <v>20</v>
      </c>
      <c r="BN48" s="56"/>
      <c r="BO48" s="49"/>
      <c r="BP48" s="15"/>
      <c r="BQ48" s="15"/>
      <c r="BR48" s="21"/>
      <c r="BT48" s="154"/>
      <c r="BU48" s="28" t="s">
        <v>19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8"/>
      <c r="AQ49" s="65" t="s">
        <v>18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50"/>
      <c r="BA49" s="65" t="s">
        <v>18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54"/>
      <c r="BK49" s="28" t="s">
        <v>19</v>
      </c>
      <c r="BL49" s="138"/>
      <c r="BM49" s="51">
        <v>20</v>
      </c>
      <c r="BN49" s="56"/>
      <c r="BO49" s="49"/>
      <c r="BP49" s="15"/>
      <c r="BQ49" s="15"/>
      <c r="BR49" s="21"/>
      <c r="BT49" s="154"/>
      <c r="BU49" s="28" t="s">
        <v>19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8"/>
      <c r="AQ50" s="65" t="s">
        <v>19</v>
      </c>
      <c r="AR50" s="114" t="s">
        <v>53</v>
      </c>
      <c r="AS50" s="39">
        <v>30</v>
      </c>
      <c r="AT50" s="69"/>
      <c r="AU50" s="67"/>
      <c r="AV50" s="15"/>
      <c r="AW50" s="15"/>
      <c r="AX50" s="21"/>
      <c r="AZ50" s="150"/>
      <c r="BA50" s="65" t="s">
        <v>19</v>
      </c>
      <c r="BB50" s="114" t="s">
        <v>61</v>
      </c>
      <c r="BC50" s="39">
        <v>30</v>
      </c>
      <c r="BD50" s="69"/>
      <c r="BE50" s="67"/>
      <c r="BF50" s="15"/>
      <c r="BG50" s="15"/>
      <c r="BH50" s="21"/>
      <c r="BJ50" s="154"/>
      <c r="BK50" s="28" t="s">
        <v>69</v>
      </c>
      <c r="BL50" s="138"/>
      <c r="BM50" s="51">
        <v>10</v>
      </c>
      <c r="BN50" s="56"/>
      <c r="BO50" s="49"/>
      <c r="BP50" s="15"/>
      <c r="BQ50" s="15"/>
      <c r="BR50" s="21"/>
      <c r="BT50" s="154"/>
      <c r="BU50" s="28" t="s">
        <v>69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8"/>
      <c r="AQ51" s="65" t="s">
        <v>19</v>
      </c>
      <c r="AR51" s="114" t="s">
        <v>47</v>
      </c>
      <c r="AS51" s="39">
        <v>20</v>
      </c>
      <c r="AT51" s="74"/>
      <c r="AU51" s="75"/>
      <c r="AV51" s="10"/>
      <c r="AW51" s="10"/>
      <c r="AX51" s="22"/>
      <c r="AZ51" s="150"/>
      <c r="BA51" s="65" t="s">
        <v>19</v>
      </c>
      <c r="BB51" s="114" t="s">
        <v>55</v>
      </c>
      <c r="BC51" s="39">
        <v>20</v>
      </c>
      <c r="BD51" s="74"/>
      <c r="BE51" s="75"/>
      <c r="BF51" s="10"/>
      <c r="BG51" s="10"/>
      <c r="BH51" s="22"/>
      <c r="BJ51" s="154"/>
      <c r="BK51" s="28" t="s">
        <v>69</v>
      </c>
      <c r="BL51" s="138"/>
      <c r="BM51" s="51">
        <v>10</v>
      </c>
      <c r="BN51" s="56"/>
      <c r="BO51" s="49"/>
      <c r="BP51" s="15"/>
      <c r="BQ51" s="15"/>
      <c r="BR51" s="21"/>
      <c r="BT51" s="154"/>
      <c r="BU51" s="28" t="s">
        <v>69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70"/>
      <c r="AQ52" s="66" t="s">
        <v>19</v>
      </c>
      <c r="AR52" s="137"/>
      <c r="AS52" s="40">
        <v>10</v>
      </c>
      <c r="AT52" s="70"/>
      <c r="AU52" s="68"/>
      <c r="AV52" s="63"/>
      <c r="AW52" s="63"/>
      <c r="AX52" s="64"/>
      <c r="AZ52" s="172"/>
      <c r="BA52" s="66" t="s">
        <v>19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54"/>
      <c r="BK52" s="28" t="s">
        <v>70</v>
      </c>
      <c r="BL52" s="138"/>
      <c r="BM52" s="51">
        <v>10</v>
      </c>
      <c r="BN52" s="56"/>
      <c r="BO52" s="49"/>
      <c r="BP52" s="15"/>
      <c r="BQ52" s="15"/>
      <c r="BR52" s="21"/>
      <c r="BT52" s="154"/>
      <c r="BU52" s="28" t="s">
        <v>70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5"/>
      <c r="BK53" s="30" t="s">
        <v>70</v>
      </c>
      <c r="BL53" s="137"/>
      <c r="BM53" s="52">
        <v>10</v>
      </c>
      <c r="BN53" s="86"/>
      <c r="BO53" s="87"/>
      <c r="BP53" s="63"/>
      <c r="BQ53" s="63"/>
      <c r="BR53" s="64"/>
      <c r="BT53" s="155"/>
      <c r="BU53" s="30" t="s">
        <v>70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56">
        <f t="shared" ref="BJ54" si="16">BJ44+1</f>
        <v>48</v>
      </c>
      <c r="BK54" s="47" t="s">
        <v>18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56">
        <f t="shared" ref="BT54" si="17">BT44+1</f>
        <v>55</v>
      </c>
      <c r="BU54" s="47" t="s">
        <v>18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54"/>
      <c r="BK55" s="28" t="s">
        <v>18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54"/>
      <c r="BU55" s="28" t="s">
        <v>18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54"/>
      <c r="BK56" s="28" t="s">
        <v>19</v>
      </c>
      <c r="BL56" s="114" t="s">
        <v>67</v>
      </c>
      <c r="BM56" s="51">
        <v>30</v>
      </c>
      <c r="BN56" s="42"/>
      <c r="BO56" s="7">
        <v>0</v>
      </c>
      <c r="BP56" s="4"/>
      <c r="BQ56" s="4">
        <v>1</v>
      </c>
      <c r="BR56" s="20"/>
      <c r="BT56" s="154"/>
      <c r="BU56" s="28" t="s">
        <v>19</v>
      </c>
      <c r="BV56" s="114" t="s">
        <v>67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54"/>
      <c r="BK57" s="28" t="s">
        <v>19</v>
      </c>
      <c r="BL57" s="114" t="s">
        <v>61</v>
      </c>
      <c r="BM57" s="51">
        <v>30</v>
      </c>
      <c r="BN57" s="42"/>
      <c r="BO57" s="7">
        <v>0</v>
      </c>
      <c r="BP57" s="4"/>
      <c r="BQ57" s="4">
        <v>1</v>
      </c>
      <c r="BR57" s="20"/>
      <c r="BT57" s="154"/>
      <c r="BU57" s="28" t="s">
        <v>19</v>
      </c>
      <c r="BV57" s="114" t="s">
        <v>61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54"/>
      <c r="BK58" s="28" t="s">
        <v>19</v>
      </c>
      <c r="BL58" s="138"/>
      <c r="BM58" s="51">
        <v>20</v>
      </c>
      <c r="BN58" s="56"/>
      <c r="BO58" s="49"/>
      <c r="BP58" s="15"/>
      <c r="BQ58" s="15"/>
      <c r="BR58" s="21"/>
      <c r="BT58" s="154"/>
      <c r="BU58" s="28" t="s">
        <v>19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54"/>
      <c r="BK59" s="28" t="s">
        <v>19</v>
      </c>
      <c r="BL59" s="138"/>
      <c r="BM59" s="51">
        <v>20</v>
      </c>
      <c r="BN59" s="56"/>
      <c r="BO59" s="49"/>
      <c r="BP59" s="15"/>
      <c r="BQ59" s="15"/>
      <c r="BR59" s="21"/>
      <c r="BT59" s="154"/>
      <c r="BU59" s="28" t="s">
        <v>19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54"/>
      <c r="BK60" s="28" t="s">
        <v>69</v>
      </c>
      <c r="BL60" s="138"/>
      <c r="BM60" s="51">
        <v>10</v>
      </c>
      <c r="BN60" s="56"/>
      <c r="BO60" s="49"/>
      <c r="BP60" s="15"/>
      <c r="BQ60" s="15"/>
      <c r="BR60" s="21"/>
      <c r="BT60" s="154"/>
      <c r="BU60" s="28" t="s">
        <v>69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54"/>
      <c r="BK61" s="28" t="s">
        <v>69</v>
      </c>
      <c r="BL61" s="138"/>
      <c r="BM61" s="51">
        <v>10</v>
      </c>
      <c r="BN61" s="56"/>
      <c r="BO61" s="49"/>
      <c r="BP61" s="15"/>
      <c r="BQ61" s="15"/>
      <c r="BR61" s="21"/>
      <c r="BT61" s="154"/>
      <c r="BU61" s="28" t="s">
        <v>69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54"/>
      <c r="BK62" s="28" t="s">
        <v>70</v>
      </c>
      <c r="BL62" s="138"/>
      <c r="BM62" s="51">
        <v>10</v>
      </c>
      <c r="BN62" s="56"/>
      <c r="BO62" s="49"/>
      <c r="BP62" s="15"/>
      <c r="BQ62" s="15"/>
      <c r="BR62" s="21"/>
      <c r="BT62" s="154"/>
      <c r="BU62" s="28" t="s">
        <v>70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5"/>
      <c r="BK63" s="30" t="s">
        <v>70</v>
      </c>
      <c r="BL63" s="137"/>
      <c r="BM63" s="52">
        <v>10</v>
      </c>
      <c r="BN63" s="86"/>
      <c r="BO63" s="87"/>
      <c r="BP63" s="63"/>
      <c r="BQ63" s="63"/>
      <c r="BR63" s="64"/>
      <c r="BT63" s="155"/>
      <c r="BU63" s="30" t="s">
        <v>70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56">
        <f t="shared" ref="BJ64" si="18">BJ54+1</f>
        <v>49</v>
      </c>
      <c r="BK64" s="47" t="s">
        <v>18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56">
        <f t="shared" ref="BT64" si="19">BT54+1</f>
        <v>56</v>
      </c>
      <c r="BU64" s="47" t="s">
        <v>18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54"/>
      <c r="BK65" s="28" t="s">
        <v>18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54"/>
      <c r="BU65" s="28" t="s">
        <v>18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54"/>
      <c r="BK66" s="28" t="s">
        <v>19</v>
      </c>
      <c r="BL66" s="114" t="s">
        <v>68</v>
      </c>
      <c r="BM66" s="51">
        <v>30</v>
      </c>
      <c r="BN66" s="42"/>
      <c r="BO66" s="7">
        <v>0</v>
      </c>
      <c r="BP66" s="4"/>
      <c r="BQ66" s="4">
        <v>1</v>
      </c>
      <c r="BR66" s="20"/>
      <c r="BT66" s="154"/>
      <c r="BU66" s="28" t="s">
        <v>19</v>
      </c>
      <c r="BV66" s="114" t="s">
        <v>68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54"/>
      <c r="BK67" s="28" t="s">
        <v>19</v>
      </c>
      <c r="BL67" s="114" t="s">
        <v>62</v>
      </c>
      <c r="BM67" s="51">
        <v>30</v>
      </c>
      <c r="BN67" s="42"/>
      <c r="BO67" s="7">
        <v>0</v>
      </c>
      <c r="BP67" s="4"/>
      <c r="BQ67" s="4">
        <v>1</v>
      </c>
      <c r="BR67" s="20"/>
      <c r="BT67" s="154"/>
      <c r="BU67" s="28" t="s">
        <v>19</v>
      </c>
      <c r="BV67" s="114" t="s">
        <v>62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54"/>
      <c r="BK68" s="28" t="s">
        <v>19</v>
      </c>
      <c r="BL68" s="138"/>
      <c r="BM68" s="51">
        <v>20</v>
      </c>
      <c r="BN68" s="56"/>
      <c r="BO68" s="49"/>
      <c r="BP68" s="15"/>
      <c r="BQ68" s="15"/>
      <c r="BR68" s="21"/>
      <c r="BT68" s="154"/>
      <c r="BU68" s="28" t="s">
        <v>19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54"/>
      <c r="BK69" s="28" t="s">
        <v>19</v>
      </c>
      <c r="BL69" s="138"/>
      <c r="BM69" s="51">
        <v>20</v>
      </c>
      <c r="BN69" s="56"/>
      <c r="BO69" s="49"/>
      <c r="BP69" s="15"/>
      <c r="BQ69" s="15"/>
      <c r="BR69" s="21"/>
      <c r="BT69" s="154"/>
      <c r="BU69" s="28" t="s">
        <v>19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54"/>
      <c r="BK70" s="28" t="s">
        <v>69</v>
      </c>
      <c r="BL70" s="138"/>
      <c r="BM70" s="51">
        <v>10</v>
      </c>
      <c r="BN70" s="56"/>
      <c r="BO70" s="49"/>
      <c r="BP70" s="15"/>
      <c r="BQ70" s="15"/>
      <c r="BR70" s="21"/>
      <c r="BT70" s="154"/>
      <c r="BU70" s="28" t="s">
        <v>69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54"/>
      <c r="BK71" s="28" t="s">
        <v>69</v>
      </c>
      <c r="BL71" s="138"/>
      <c r="BM71" s="51">
        <v>10</v>
      </c>
      <c r="BN71" s="56"/>
      <c r="BO71" s="49"/>
      <c r="BP71" s="15"/>
      <c r="BQ71" s="15"/>
      <c r="BR71" s="21"/>
      <c r="BT71" s="154"/>
      <c r="BU71" s="28" t="s">
        <v>69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54"/>
      <c r="BK72" s="28" t="s">
        <v>70</v>
      </c>
      <c r="BL72" s="138"/>
      <c r="BM72" s="51">
        <v>10</v>
      </c>
      <c r="BN72" s="56"/>
      <c r="BO72" s="49"/>
      <c r="BP72" s="15"/>
      <c r="BQ72" s="15"/>
      <c r="BR72" s="21"/>
      <c r="BT72" s="154"/>
      <c r="BU72" s="28" t="s">
        <v>70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5"/>
      <c r="BK73" s="30" t="s">
        <v>70</v>
      </c>
      <c r="BL73" s="137"/>
      <c r="BM73" s="52">
        <v>10</v>
      </c>
      <c r="BN73" s="86"/>
      <c r="BO73" s="87"/>
      <c r="BP73" s="63"/>
      <c r="BQ73" s="63"/>
      <c r="BR73" s="64"/>
      <c r="BT73" s="155"/>
      <c r="BU73" s="30" t="s">
        <v>70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AP46:AP52"/>
    <mergeCell ref="AZ46:AZ52"/>
    <mergeCell ref="BJ54:BJ63"/>
    <mergeCell ref="BT54:BT63"/>
    <mergeCell ref="BJ64:BJ73"/>
    <mergeCell ref="BT64:BT73"/>
    <mergeCell ref="BJ44:BJ53"/>
    <mergeCell ref="BT44:BT53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B39:J39"/>
    <mergeCell ref="AP39:AP45"/>
    <mergeCell ref="AZ39:AZ45"/>
    <mergeCell ref="L40:L45"/>
    <mergeCell ref="V40:V45"/>
    <mergeCell ref="AF40:AF45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E2:BH2"/>
    <mergeCell ref="BJ2:BK2"/>
    <mergeCell ref="BM2:BN2"/>
    <mergeCell ref="BO2:BR2"/>
    <mergeCell ref="BT2:BU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C2:BD2"/>
    <mergeCell ref="B2:C2"/>
    <mergeCell ref="E2:F2"/>
    <mergeCell ref="G2:J2"/>
    <mergeCell ref="L2:M2"/>
    <mergeCell ref="O2:P2"/>
    <mergeCell ref="B1:J1"/>
    <mergeCell ref="AP2:AQ2"/>
    <mergeCell ref="AS2:AT2"/>
    <mergeCell ref="AU2:AX2"/>
    <mergeCell ref="AZ2:BA2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B16" sqref="B16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89</v>
      </c>
    </row>
    <row r="3" spans="1:5" s="122" customFormat="1" ht="28" customHeight="1" x14ac:dyDescent="0.25">
      <c r="A3" s="122" t="s">
        <v>84</v>
      </c>
      <c r="B3" s="122" t="s">
        <v>90</v>
      </c>
      <c r="C3" s="122" t="s">
        <v>91</v>
      </c>
      <c r="D3" s="122" t="s">
        <v>92</v>
      </c>
      <c r="E3" s="122" t="s">
        <v>93</v>
      </c>
    </row>
    <row r="4" spans="1:5" x14ac:dyDescent="0.35">
      <c r="A4" s="123" t="str">
        <f>RANK!A2</f>
        <v>Língua Portuguesa</v>
      </c>
      <c r="B4" s="123">
        <v>12</v>
      </c>
      <c r="C4" s="123">
        <v>5</v>
      </c>
      <c r="D4" s="128">
        <f t="shared" ref="D4:D33" si="0">IF(OR(B4="",C4=""),"",MIN(C4/B4,1))</f>
        <v>0.41666666666666669</v>
      </c>
      <c r="E4" s="123">
        <f t="shared" ref="E4:E33" si="1">D4</f>
        <v>0.41666666666666669</v>
      </c>
    </row>
    <row r="5" spans="1:5" x14ac:dyDescent="0.35">
      <c r="A5" s="125" t="str">
        <f>RANK!A3</f>
        <v>Direito Administrativo</v>
      </c>
      <c r="B5" s="125">
        <v>16</v>
      </c>
      <c r="C5" s="125">
        <v>3</v>
      </c>
      <c r="D5" s="129">
        <f t="shared" si="0"/>
        <v>0.1875</v>
      </c>
      <c r="E5" s="125">
        <f t="shared" si="1"/>
        <v>0.1875</v>
      </c>
    </row>
    <row r="6" spans="1:5" x14ac:dyDescent="0.35">
      <c r="A6" s="123" t="str">
        <f>RANK!A4</f>
        <v>Direito Constitucional</v>
      </c>
      <c r="B6" s="123">
        <v>17</v>
      </c>
      <c r="C6" s="123">
        <v>5</v>
      </c>
      <c r="D6" s="128">
        <f t="shared" si="0"/>
        <v>0.29411764705882354</v>
      </c>
      <c r="E6" s="123">
        <f t="shared" si="1"/>
        <v>0.29411764705882354</v>
      </c>
    </row>
    <row r="7" spans="1:5" x14ac:dyDescent="0.35">
      <c r="A7" s="125" t="str">
        <f>RANK!A5</f>
        <v>Controle Externo</v>
      </c>
      <c r="B7" s="125">
        <v>9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Noções de Direitos Humanos</v>
      </c>
      <c r="B8" s="123">
        <v>10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Análise de Sistemas</v>
      </c>
      <c r="B9" s="125">
        <f>24+7</f>
        <v>31</v>
      </c>
      <c r="D9" s="129" t="str">
        <f t="shared" si="0"/>
        <v/>
      </c>
      <c r="E9" s="125" t="str">
        <f t="shared" si="1"/>
        <v/>
      </c>
    </row>
    <row r="10" spans="1:5" x14ac:dyDescent="0.35">
      <c r="A10" s="123" t="str">
        <f>RANK!A8</f>
        <v>Análise de Dados</v>
      </c>
      <c r="B10" s="123">
        <v>10</v>
      </c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A11" s="125" t="str">
        <f>RANK!A9</f>
        <v>Banco de Dados</v>
      </c>
      <c r="B11" s="125">
        <v>10</v>
      </c>
      <c r="D11" s="129" t="str">
        <f t="shared" si="0"/>
        <v/>
      </c>
      <c r="E11" s="125" t="str">
        <f t="shared" si="1"/>
        <v/>
      </c>
    </row>
    <row r="12" spans="1:5" x14ac:dyDescent="0.35">
      <c r="A12" s="123" t="str">
        <f>RANK!A10</f>
        <v>Legislação</v>
      </c>
      <c r="B12" s="123">
        <v>2</v>
      </c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A13" s="125" t="str">
        <f>RANK!A11</f>
        <v>Governança TI</v>
      </c>
      <c r="B13" s="125">
        <v>11</v>
      </c>
      <c r="D13" s="129" t="str">
        <f t="shared" si="0"/>
        <v/>
      </c>
      <c r="E13" s="125" t="str">
        <f t="shared" si="1"/>
        <v/>
      </c>
    </row>
    <row r="14" spans="1:5" x14ac:dyDescent="0.35">
      <c r="A14" s="123" t="str">
        <f>RANK!A12</f>
        <v>Auditoria em Sistemas de Tecnologia da Informação</v>
      </c>
      <c r="B14" s="123">
        <v>18</v>
      </c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A15" s="125" t="str">
        <f>RANK!A13</f>
        <v>TI Corporativa</v>
      </c>
      <c r="B15" s="125">
        <v>6</v>
      </c>
      <c r="D15" s="129" t="str">
        <f t="shared" si="0"/>
        <v/>
      </c>
      <c r="E15" s="125" t="str">
        <f t="shared" si="1"/>
        <v/>
      </c>
    </row>
    <row r="16" spans="1:5" x14ac:dyDescent="0.35">
      <c r="A16" s="123"/>
      <c r="B16" s="123"/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2025-09-23T08:11:26Z</dcterms:modified>
</cp:coreProperties>
</file>